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11055" windowHeight="6330" activeTab="0"/>
  </bookViews>
  <sheets>
    <sheet name="aantal diefstallen" sheetId="1" r:id="rId1"/>
    <sheet name="aantal met verdachte" sheetId="2" r:id="rId2"/>
    <sheet name="aantal verdachten" sheetId="3" r:id="rId3"/>
    <sheet name="woonplaats verdachten" sheetId="4" r:id="rId4"/>
    <sheet name="aantal arrestanten" sheetId="5" r:id="rId5"/>
    <sheet name="woonplaats arrestanten" sheetId="6" r:id="rId6"/>
    <sheet name="aantal slachtoffers" sheetId="7" r:id="rId7"/>
  </sheets>
  <definedNames/>
  <calcPr fullCalcOnLoad="1"/>
</workbook>
</file>

<file path=xl/sharedStrings.xml><?xml version="1.0" encoding="utf-8"?>
<sst xmlns="http://schemas.openxmlformats.org/spreadsheetml/2006/main" count="286" uniqueCount="35">
  <si>
    <t>jaartal</t>
  </si>
  <si>
    <t>TOTAAL</t>
  </si>
  <si>
    <t>% / maand</t>
  </si>
  <si>
    <t>totaal</t>
  </si>
  <si>
    <t xml:space="preserve">januari </t>
  </si>
  <si>
    <t xml:space="preserve">februari </t>
  </si>
  <si>
    <t>maart</t>
  </si>
  <si>
    <t xml:space="preserve">april </t>
  </si>
  <si>
    <t xml:space="preserve">mei </t>
  </si>
  <si>
    <t xml:space="preserve">juni </t>
  </si>
  <si>
    <t xml:space="preserve">juli </t>
  </si>
  <si>
    <t xml:space="preserve">augustus </t>
  </si>
  <si>
    <t xml:space="preserve">september </t>
  </si>
  <si>
    <t xml:space="preserve">oktober </t>
  </si>
  <si>
    <t xml:space="preserve">november </t>
  </si>
  <si>
    <t xml:space="preserve">december </t>
  </si>
  <si>
    <t>MAN</t>
  </si>
  <si>
    <t>VROUW</t>
  </si>
  <si>
    <t>% met verdachte</t>
  </si>
  <si>
    <t>Brugge</t>
  </si>
  <si>
    <t>Buiten Brugge</t>
  </si>
  <si>
    <t>Onbekend</t>
  </si>
  <si>
    <t>Zonder Vast</t>
  </si>
  <si>
    <t>man</t>
  </si>
  <si>
    <t>vrouw</t>
  </si>
  <si>
    <t>totaal niet in Brugge</t>
  </si>
  <si>
    <t>% Brugge</t>
  </si>
  <si>
    <t>% onbekend</t>
  </si>
  <si>
    <t>% zonder vast</t>
  </si>
  <si>
    <t>verhouding</t>
  </si>
  <si>
    <t>Instellingen</t>
  </si>
  <si>
    <t>verhouding man en vrouw</t>
  </si>
  <si>
    <t>verhouding van man, vrouw en instellingen</t>
  </si>
  <si>
    <t>% buiten Brugge</t>
  </si>
  <si>
    <t>percentage arrestaties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</si>
</sst>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0.0000%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  <font>
      <sz val="24"/>
      <name val="Arial"/>
      <family val="2"/>
    </font>
    <font>
      <b/>
      <sz val="2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3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0" fontId="5" fillId="0" borderId="0" xfId="0" applyNumberFormat="1" applyFont="1" applyAlignment="1">
      <alignment horizontal="center"/>
    </xf>
    <xf numFmtId="10" fontId="5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6" fillId="0" borderId="0" xfId="0" applyFont="1" applyAlignment="1">
      <alignment/>
    </xf>
    <xf numFmtId="1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0" fontId="7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0" fontId="5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2" fontId="0" fillId="0" borderId="0" xfId="0" applyNumberFormat="1" applyAlignment="1">
      <alignment/>
    </xf>
    <xf numFmtId="10" fontId="7" fillId="0" borderId="0" xfId="0" applyNumberFormat="1" applyFont="1" applyAlignment="1">
      <alignment horizontal="center"/>
    </xf>
    <xf numFmtId="0" fontId="5" fillId="0" borderId="0" xfId="0" applyFont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 topLeftCell="H1">
      <selection activeCell="E20" sqref="E20"/>
    </sheetView>
  </sheetViews>
  <sheetFormatPr defaultColWidth="9.140625" defaultRowHeight="15.75" customHeight="1"/>
  <cols>
    <col min="1" max="16384" width="12.7109375" style="3" customWidth="1"/>
  </cols>
  <sheetData>
    <row r="1" spans="1:14" ht="15.75" customHeight="1">
      <c r="A1" s="1" t="s">
        <v>0</v>
      </c>
      <c r="B1" s="1" t="s">
        <v>4</v>
      </c>
      <c r="C1" s="1" t="s">
        <v>5</v>
      </c>
      <c r="D1" s="1" t="s">
        <v>6</v>
      </c>
      <c r="E1" s="1" t="s">
        <v>7</v>
      </c>
      <c r="F1" s="1" t="s">
        <v>8</v>
      </c>
      <c r="G1" s="1" t="s">
        <v>9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3</v>
      </c>
    </row>
    <row r="2" spans="1:14" ht="15.75" customHeight="1">
      <c r="A2" s="1">
        <v>1841</v>
      </c>
      <c r="B2" s="1">
        <v>0</v>
      </c>
      <c r="C2" s="1">
        <v>0</v>
      </c>
      <c r="D2" s="1">
        <v>0</v>
      </c>
      <c r="E2" s="1">
        <v>0</v>
      </c>
      <c r="F2" s="1">
        <v>1</v>
      </c>
      <c r="G2" s="1">
        <v>0</v>
      </c>
      <c r="H2" s="1">
        <v>1</v>
      </c>
      <c r="I2" s="1">
        <v>1</v>
      </c>
      <c r="J2" s="1">
        <v>1</v>
      </c>
      <c r="K2" s="1">
        <v>3</v>
      </c>
      <c r="L2" s="1">
        <v>1</v>
      </c>
      <c r="M2" s="1">
        <v>1</v>
      </c>
      <c r="N2" s="1">
        <f>SUM(B2:M2)</f>
        <v>9</v>
      </c>
    </row>
    <row r="3" spans="1:14" ht="15.75" customHeight="1">
      <c r="A3" s="1">
        <v>1842</v>
      </c>
      <c r="B3" s="1">
        <v>0</v>
      </c>
      <c r="C3" s="1">
        <v>1</v>
      </c>
      <c r="D3" s="1">
        <v>0</v>
      </c>
      <c r="E3" s="1">
        <v>1</v>
      </c>
      <c r="F3" s="1">
        <v>3</v>
      </c>
      <c r="G3" s="1">
        <v>1</v>
      </c>
      <c r="H3" s="1">
        <v>1</v>
      </c>
      <c r="I3" s="1">
        <v>2</v>
      </c>
      <c r="J3" s="1">
        <v>1</v>
      </c>
      <c r="K3" s="1">
        <v>0</v>
      </c>
      <c r="L3" s="1">
        <v>0</v>
      </c>
      <c r="M3" s="1">
        <v>1</v>
      </c>
      <c r="N3" s="1">
        <f aca="true" t="shared" si="0" ref="N3:N13">SUM(B3:M3)</f>
        <v>11</v>
      </c>
    </row>
    <row r="4" spans="1:14" ht="15.75" customHeight="1">
      <c r="A4" s="1">
        <v>1843</v>
      </c>
      <c r="B4" s="1">
        <v>2</v>
      </c>
      <c r="C4" s="1">
        <v>0</v>
      </c>
      <c r="D4" s="1">
        <v>2</v>
      </c>
      <c r="E4" s="1">
        <v>2</v>
      </c>
      <c r="F4" s="1">
        <v>2</v>
      </c>
      <c r="G4" s="1">
        <v>0</v>
      </c>
      <c r="H4" s="1">
        <v>0</v>
      </c>
      <c r="I4" s="1">
        <v>0</v>
      </c>
      <c r="J4" s="1">
        <v>3</v>
      </c>
      <c r="K4" s="1">
        <v>1</v>
      </c>
      <c r="L4" s="1">
        <v>1</v>
      </c>
      <c r="M4" s="1">
        <v>1</v>
      </c>
      <c r="N4" s="1">
        <f t="shared" si="0"/>
        <v>14</v>
      </c>
    </row>
    <row r="5" spans="1:14" ht="15.75" customHeight="1">
      <c r="A5" s="1">
        <v>1844</v>
      </c>
      <c r="B5" s="1">
        <v>0</v>
      </c>
      <c r="C5" s="1">
        <v>0</v>
      </c>
      <c r="D5" s="1">
        <v>2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4</v>
      </c>
      <c r="M5" s="1">
        <v>1</v>
      </c>
      <c r="N5" s="1">
        <f t="shared" si="0"/>
        <v>7</v>
      </c>
    </row>
    <row r="6" spans="1:14" ht="15.75" customHeight="1">
      <c r="A6" s="1">
        <v>1845</v>
      </c>
      <c r="B6" s="1">
        <v>0</v>
      </c>
      <c r="C6" s="1">
        <v>0</v>
      </c>
      <c r="D6" s="1">
        <v>1</v>
      </c>
      <c r="E6" s="1">
        <v>0</v>
      </c>
      <c r="F6" s="1">
        <v>2</v>
      </c>
      <c r="G6" s="1">
        <v>2</v>
      </c>
      <c r="H6" s="1">
        <v>1</v>
      </c>
      <c r="I6" s="1">
        <v>0</v>
      </c>
      <c r="J6" s="1">
        <v>0</v>
      </c>
      <c r="K6" s="1">
        <v>1</v>
      </c>
      <c r="L6" s="1">
        <v>0</v>
      </c>
      <c r="M6" s="1">
        <v>1</v>
      </c>
      <c r="N6" s="1">
        <f t="shared" si="0"/>
        <v>8</v>
      </c>
    </row>
    <row r="7" spans="1:14" ht="15.75" customHeight="1">
      <c r="A7" s="1">
        <v>1846</v>
      </c>
      <c r="B7" s="1">
        <v>2</v>
      </c>
      <c r="C7" s="1">
        <v>1</v>
      </c>
      <c r="D7" s="1">
        <v>2</v>
      </c>
      <c r="E7" s="1">
        <v>0</v>
      </c>
      <c r="F7" s="1">
        <v>4</v>
      </c>
      <c r="G7" s="1">
        <v>0</v>
      </c>
      <c r="H7" s="1">
        <v>1</v>
      </c>
      <c r="I7" s="1">
        <v>0</v>
      </c>
      <c r="J7" s="1">
        <v>4</v>
      </c>
      <c r="K7" s="1">
        <v>1</v>
      </c>
      <c r="L7" s="1">
        <v>2</v>
      </c>
      <c r="M7" s="1">
        <v>3</v>
      </c>
      <c r="N7" s="1">
        <f t="shared" si="0"/>
        <v>20</v>
      </c>
    </row>
    <row r="8" spans="1:14" ht="15.75" customHeight="1">
      <c r="A8" s="1">
        <v>1847</v>
      </c>
      <c r="B8" s="1">
        <v>2</v>
      </c>
      <c r="C8" s="1">
        <v>0</v>
      </c>
      <c r="D8" s="1">
        <v>0</v>
      </c>
      <c r="E8" s="1">
        <v>1</v>
      </c>
      <c r="F8" s="1">
        <v>1</v>
      </c>
      <c r="G8" s="1">
        <v>2</v>
      </c>
      <c r="H8" s="1">
        <v>1</v>
      </c>
      <c r="I8" s="1">
        <v>1</v>
      </c>
      <c r="J8" s="1">
        <v>0</v>
      </c>
      <c r="K8" s="1">
        <v>0</v>
      </c>
      <c r="L8" s="1">
        <v>0</v>
      </c>
      <c r="M8" s="1">
        <v>0</v>
      </c>
      <c r="N8" s="1">
        <f t="shared" si="0"/>
        <v>8</v>
      </c>
    </row>
    <row r="9" spans="1:14" ht="15.75" customHeight="1">
      <c r="A9" s="1">
        <v>1848</v>
      </c>
      <c r="B9" s="1">
        <v>2</v>
      </c>
      <c r="C9" s="1">
        <v>2</v>
      </c>
      <c r="D9" s="1">
        <v>0</v>
      </c>
      <c r="E9" s="1">
        <v>0</v>
      </c>
      <c r="F9" s="1">
        <v>1</v>
      </c>
      <c r="G9" s="1">
        <v>1</v>
      </c>
      <c r="H9" s="1">
        <v>2</v>
      </c>
      <c r="I9" s="1">
        <v>2</v>
      </c>
      <c r="J9" s="1">
        <v>4</v>
      </c>
      <c r="K9" s="1">
        <v>0</v>
      </c>
      <c r="L9" s="1">
        <v>1</v>
      </c>
      <c r="M9" s="1">
        <v>4</v>
      </c>
      <c r="N9" s="1">
        <f t="shared" si="0"/>
        <v>19</v>
      </c>
    </row>
    <row r="10" spans="1:14" ht="15.75" customHeight="1">
      <c r="A10" s="1">
        <v>1849</v>
      </c>
      <c r="B10" s="1">
        <v>0</v>
      </c>
      <c r="C10" s="1">
        <v>2</v>
      </c>
      <c r="D10" s="1">
        <v>0</v>
      </c>
      <c r="E10" s="1">
        <v>0</v>
      </c>
      <c r="F10" s="1">
        <v>3</v>
      </c>
      <c r="G10" s="1">
        <v>1</v>
      </c>
      <c r="H10" s="1">
        <v>0</v>
      </c>
      <c r="I10" s="1">
        <v>1</v>
      </c>
      <c r="J10" s="1">
        <v>3</v>
      </c>
      <c r="K10" s="1">
        <v>1</v>
      </c>
      <c r="L10" s="1">
        <v>2</v>
      </c>
      <c r="M10" s="1">
        <v>1</v>
      </c>
      <c r="N10" s="1">
        <f t="shared" si="0"/>
        <v>14</v>
      </c>
    </row>
    <row r="11" spans="1:14" ht="15.75" customHeight="1">
      <c r="A11" s="1">
        <v>1850</v>
      </c>
      <c r="B11" s="1">
        <v>0</v>
      </c>
      <c r="C11" s="1">
        <v>1</v>
      </c>
      <c r="D11" s="1">
        <v>2</v>
      </c>
      <c r="E11" s="1">
        <v>0</v>
      </c>
      <c r="F11" s="1">
        <v>2</v>
      </c>
      <c r="G11" s="1">
        <v>2</v>
      </c>
      <c r="H11" s="1">
        <v>2</v>
      </c>
      <c r="I11" s="1">
        <v>0</v>
      </c>
      <c r="J11" s="1">
        <v>1</v>
      </c>
      <c r="K11" s="1">
        <v>1</v>
      </c>
      <c r="L11" s="1">
        <v>0</v>
      </c>
      <c r="M11" s="1">
        <v>1</v>
      </c>
      <c r="N11" s="1">
        <f t="shared" si="0"/>
        <v>12</v>
      </c>
    </row>
    <row r="12" spans="1:14" ht="15.75" customHeight="1">
      <c r="A12" s="1">
        <v>1851</v>
      </c>
      <c r="B12" s="1">
        <v>1</v>
      </c>
      <c r="C12" s="1">
        <v>2</v>
      </c>
      <c r="D12" s="1">
        <v>2</v>
      </c>
      <c r="E12" s="1">
        <v>0</v>
      </c>
      <c r="F12" s="1">
        <v>0</v>
      </c>
      <c r="G12" s="1">
        <v>2</v>
      </c>
      <c r="H12" s="1">
        <v>2</v>
      </c>
      <c r="I12" s="1">
        <v>3</v>
      </c>
      <c r="J12" s="1">
        <v>0</v>
      </c>
      <c r="K12" s="1">
        <v>1</v>
      </c>
      <c r="L12" s="1">
        <v>1</v>
      </c>
      <c r="M12" s="1">
        <v>5</v>
      </c>
      <c r="N12" s="1">
        <f t="shared" si="0"/>
        <v>19</v>
      </c>
    </row>
    <row r="13" spans="1:14" ht="15.75" customHeight="1">
      <c r="A13" s="1" t="s">
        <v>1</v>
      </c>
      <c r="B13" s="1">
        <f>SUM(B2:B12)</f>
        <v>9</v>
      </c>
      <c r="C13" s="1">
        <f aca="true" t="shared" si="1" ref="C13:M13">SUM(C2:C12)</f>
        <v>9</v>
      </c>
      <c r="D13" s="1">
        <f t="shared" si="1"/>
        <v>11</v>
      </c>
      <c r="E13" s="1">
        <f t="shared" si="1"/>
        <v>4</v>
      </c>
      <c r="F13" s="1">
        <f t="shared" si="1"/>
        <v>19</v>
      </c>
      <c r="G13" s="1">
        <f t="shared" si="1"/>
        <v>11</v>
      </c>
      <c r="H13" s="1">
        <f t="shared" si="1"/>
        <v>11</v>
      </c>
      <c r="I13" s="1">
        <f t="shared" si="1"/>
        <v>10</v>
      </c>
      <c r="J13" s="1">
        <f t="shared" si="1"/>
        <v>17</v>
      </c>
      <c r="K13" s="1">
        <f t="shared" si="1"/>
        <v>9</v>
      </c>
      <c r="L13" s="1">
        <f t="shared" si="1"/>
        <v>12</v>
      </c>
      <c r="M13" s="1">
        <f t="shared" si="1"/>
        <v>19</v>
      </c>
      <c r="N13" s="1">
        <f t="shared" si="0"/>
        <v>141</v>
      </c>
    </row>
    <row r="14" spans="1:14" s="5" customFormat="1" ht="15.75" customHeight="1">
      <c r="A14" s="4" t="s">
        <v>2</v>
      </c>
      <c r="B14" s="6">
        <f>(B13/N13)</f>
        <v>0.06382978723404255</v>
      </c>
      <c r="C14" s="6">
        <f>(C13/N13)</f>
        <v>0.06382978723404255</v>
      </c>
      <c r="D14" s="6">
        <f>(D13/N13)</f>
        <v>0.07801418439716312</v>
      </c>
      <c r="E14" s="6">
        <f>(E13/N13)</f>
        <v>0.028368794326241134</v>
      </c>
      <c r="F14" s="6">
        <f>(F13/N13)</f>
        <v>0.1347517730496454</v>
      </c>
      <c r="G14" s="6">
        <f>(G13/N13)</f>
        <v>0.07801418439716312</v>
      </c>
      <c r="H14" s="6">
        <f>(H13/N13)</f>
        <v>0.07801418439716312</v>
      </c>
      <c r="I14" s="6">
        <f>(I13/N13)</f>
        <v>0.07092198581560284</v>
      </c>
      <c r="J14" s="6">
        <f>(J13/N13)</f>
        <v>0.12056737588652482</v>
      </c>
      <c r="K14" s="6">
        <f>(K13/N13)</f>
        <v>0.06382978723404255</v>
      </c>
      <c r="L14" s="6">
        <f>(L13/N13)</f>
        <v>0.0851063829787234</v>
      </c>
      <c r="M14" s="6">
        <f>(M13/N13)</f>
        <v>0.1347517730496454</v>
      </c>
      <c r="N14" s="7"/>
    </row>
    <row r="15" ht="15.75" customHeight="1">
      <c r="A15" s="2"/>
    </row>
    <row r="16" ht="15.75" customHeight="1">
      <c r="A16" s="2"/>
    </row>
    <row r="17" ht="15.75" customHeight="1">
      <c r="A17" s="2"/>
    </row>
    <row r="18" ht="15.75" customHeight="1">
      <c r="A18" s="2"/>
    </row>
    <row r="19" ht="15.75" customHeight="1">
      <c r="A19" s="2"/>
    </row>
    <row r="20" ht="15.75" customHeight="1">
      <c r="A20" s="2"/>
    </row>
    <row r="21" ht="15.75" customHeight="1">
      <c r="A21" s="2"/>
    </row>
    <row r="22" ht="15.75" customHeight="1">
      <c r="A22" s="2"/>
    </row>
    <row r="23" ht="15.75" customHeight="1">
      <c r="A23" s="2"/>
    </row>
    <row r="24" ht="15.75" customHeight="1">
      <c r="A24" s="2"/>
    </row>
    <row r="25" ht="15.75" customHeight="1">
      <c r="A25" s="2"/>
    </row>
    <row r="26" ht="15.75" customHeight="1">
      <c r="A26" s="2"/>
    </row>
    <row r="27" ht="15.75" customHeight="1">
      <c r="A27" s="2"/>
    </row>
    <row r="28" ht="15.75" customHeight="1">
      <c r="A28" s="2"/>
    </row>
  </sheetData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"/>
  <sheetViews>
    <sheetView workbookViewId="0" topLeftCell="I1">
      <selection activeCell="L17" sqref="L17"/>
    </sheetView>
  </sheetViews>
  <sheetFormatPr defaultColWidth="9.140625" defaultRowHeight="12.75"/>
  <cols>
    <col min="1" max="14" width="12.7109375" style="0" customWidth="1"/>
    <col min="15" max="15" width="20.7109375" style="8" customWidth="1"/>
    <col min="16" max="16" width="12.7109375" style="14" customWidth="1"/>
    <col min="17" max="16384" width="12.7109375" style="0" customWidth="1"/>
  </cols>
  <sheetData>
    <row r="1" spans="1:16" ht="15.75">
      <c r="A1" s="1" t="s">
        <v>0</v>
      </c>
      <c r="B1" s="1" t="s">
        <v>4</v>
      </c>
      <c r="C1" s="1" t="s">
        <v>5</v>
      </c>
      <c r="D1" s="1" t="s">
        <v>6</v>
      </c>
      <c r="E1" s="1" t="s">
        <v>7</v>
      </c>
      <c r="F1" s="1" t="s">
        <v>8</v>
      </c>
      <c r="G1" s="1" t="s">
        <v>9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3</v>
      </c>
      <c r="O1" s="4" t="s">
        <v>18</v>
      </c>
      <c r="P1" s="16"/>
    </row>
    <row r="2" spans="1:15" ht="15.75">
      <c r="A2" s="1">
        <v>1841</v>
      </c>
      <c r="B2" s="1">
        <v>0</v>
      </c>
      <c r="C2" s="1">
        <v>0</v>
      </c>
      <c r="D2" s="1">
        <v>0</v>
      </c>
      <c r="E2" s="1">
        <v>0</v>
      </c>
      <c r="F2" s="1">
        <v>1</v>
      </c>
      <c r="G2" s="1">
        <v>0</v>
      </c>
      <c r="H2" s="1">
        <v>0</v>
      </c>
      <c r="I2" s="1">
        <v>1</v>
      </c>
      <c r="J2" s="1">
        <v>0</v>
      </c>
      <c r="K2" s="1">
        <v>0</v>
      </c>
      <c r="L2" s="1">
        <v>1</v>
      </c>
      <c r="M2" s="1">
        <v>0</v>
      </c>
      <c r="N2" s="1">
        <f>SUM(B2:M2)</f>
        <v>3</v>
      </c>
      <c r="O2" s="4">
        <f>(N2/'aantal diefstallen'!N2)</f>
        <v>0.3333333333333333</v>
      </c>
    </row>
    <row r="3" spans="1:15" ht="15.75">
      <c r="A3" s="1">
        <v>1842</v>
      </c>
      <c r="B3" s="1">
        <v>0</v>
      </c>
      <c r="C3" s="1">
        <v>0</v>
      </c>
      <c r="D3" s="1">
        <v>0</v>
      </c>
      <c r="E3" s="1">
        <v>1</v>
      </c>
      <c r="F3" s="1">
        <v>0</v>
      </c>
      <c r="G3" s="1">
        <v>0</v>
      </c>
      <c r="H3" s="1">
        <v>1</v>
      </c>
      <c r="I3" s="1">
        <v>1</v>
      </c>
      <c r="J3" s="1">
        <v>1</v>
      </c>
      <c r="K3" s="1">
        <v>0</v>
      </c>
      <c r="L3" s="1">
        <v>0</v>
      </c>
      <c r="M3" s="1">
        <v>0</v>
      </c>
      <c r="N3" s="1">
        <f aca="true" t="shared" si="0" ref="N3:N13">SUM(B3:M3)</f>
        <v>4</v>
      </c>
      <c r="O3" s="4">
        <f>(N3/'aantal diefstallen'!N3)</f>
        <v>0.36363636363636365</v>
      </c>
    </row>
    <row r="4" spans="1:15" ht="15.75">
      <c r="A4" s="1">
        <v>1843</v>
      </c>
      <c r="B4" s="1">
        <v>1</v>
      </c>
      <c r="C4" s="1">
        <v>0</v>
      </c>
      <c r="D4" s="1">
        <v>1</v>
      </c>
      <c r="E4" s="1">
        <v>2</v>
      </c>
      <c r="F4" s="1">
        <v>0</v>
      </c>
      <c r="G4" s="1">
        <v>0</v>
      </c>
      <c r="H4" s="1">
        <v>0</v>
      </c>
      <c r="I4" s="1">
        <v>0</v>
      </c>
      <c r="J4" s="1">
        <v>3</v>
      </c>
      <c r="K4" s="1">
        <v>1</v>
      </c>
      <c r="L4" s="1">
        <v>0</v>
      </c>
      <c r="M4" s="1">
        <v>1</v>
      </c>
      <c r="N4" s="1">
        <f t="shared" si="0"/>
        <v>9</v>
      </c>
      <c r="O4" s="4">
        <f>(N4/'aantal diefstallen'!N4)</f>
        <v>0.6428571428571429</v>
      </c>
    </row>
    <row r="5" spans="1:15" ht="15.75">
      <c r="A5" s="1">
        <v>1844</v>
      </c>
      <c r="B5" s="1">
        <v>0</v>
      </c>
      <c r="C5" s="1">
        <v>0</v>
      </c>
      <c r="D5" s="1">
        <v>1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3</v>
      </c>
      <c r="M5" s="1">
        <v>1</v>
      </c>
      <c r="N5" s="1">
        <f t="shared" si="0"/>
        <v>5</v>
      </c>
      <c r="O5" s="4">
        <f>(N5/'aantal diefstallen'!N5)</f>
        <v>0.7142857142857143</v>
      </c>
    </row>
    <row r="6" spans="1:15" ht="15.75">
      <c r="A6" s="1">
        <v>1845</v>
      </c>
      <c r="B6" s="1">
        <v>0</v>
      </c>
      <c r="C6" s="1">
        <v>0</v>
      </c>
      <c r="D6" s="1">
        <v>0</v>
      </c>
      <c r="E6" s="1">
        <v>0</v>
      </c>
      <c r="F6" s="1">
        <v>2</v>
      </c>
      <c r="G6" s="1">
        <v>2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1</v>
      </c>
      <c r="N6" s="1">
        <f t="shared" si="0"/>
        <v>5</v>
      </c>
      <c r="O6" s="4">
        <f>(N6/'aantal diefstallen'!N6)</f>
        <v>0.625</v>
      </c>
    </row>
    <row r="7" spans="1:15" ht="15.75">
      <c r="A7" s="1">
        <v>1846</v>
      </c>
      <c r="B7" s="1">
        <v>1</v>
      </c>
      <c r="C7" s="1">
        <v>1</v>
      </c>
      <c r="D7" s="1">
        <v>0</v>
      </c>
      <c r="E7" s="1">
        <v>0</v>
      </c>
      <c r="F7" s="1">
        <v>0</v>
      </c>
      <c r="G7" s="1">
        <v>0</v>
      </c>
      <c r="H7" s="1">
        <v>1</v>
      </c>
      <c r="I7" s="1">
        <v>0</v>
      </c>
      <c r="J7" s="1">
        <v>2</v>
      </c>
      <c r="K7" s="1">
        <v>1</v>
      </c>
      <c r="L7" s="1">
        <v>1</v>
      </c>
      <c r="M7" s="1">
        <v>2</v>
      </c>
      <c r="N7" s="1">
        <f t="shared" si="0"/>
        <v>9</v>
      </c>
      <c r="O7" s="4">
        <f>(N7/'aantal diefstallen'!N7)</f>
        <v>0.45</v>
      </c>
    </row>
    <row r="8" spans="1:15" ht="15.75">
      <c r="A8" s="1">
        <v>1847</v>
      </c>
      <c r="B8" s="1">
        <v>1</v>
      </c>
      <c r="C8" s="1">
        <v>0</v>
      </c>
      <c r="D8" s="1">
        <v>0</v>
      </c>
      <c r="E8" s="1">
        <v>0</v>
      </c>
      <c r="F8" s="1">
        <v>0</v>
      </c>
      <c r="G8" s="1">
        <v>2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2</v>
      </c>
      <c r="N8" s="1">
        <f t="shared" si="0"/>
        <v>5</v>
      </c>
      <c r="O8" s="4">
        <f>(N8/'aantal diefstallen'!N8)</f>
        <v>0.625</v>
      </c>
    </row>
    <row r="9" spans="1:15" ht="15.75">
      <c r="A9" s="1">
        <v>1848</v>
      </c>
      <c r="B9" s="1">
        <v>2</v>
      </c>
      <c r="C9" s="1">
        <v>0</v>
      </c>
      <c r="D9" s="1">
        <v>0</v>
      </c>
      <c r="E9" s="1">
        <v>0</v>
      </c>
      <c r="F9" s="1">
        <v>1</v>
      </c>
      <c r="G9" s="1">
        <v>0</v>
      </c>
      <c r="H9" s="1">
        <v>2</v>
      </c>
      <c r="I9" s="1">
        <v>1</v>
      </c>
      <c r="J9" s="1">
        <v>3</v>
      </c>
      <c r="K9" s="1">
        <v>0</v>
      </c>
      <c r="L9" s="1">
        <v>1</v>
      </c>
      <c r="M9" s="1">
        <v>2</v>
      </c>
      <c r="N9" s="1">
        <f t="shared" si="0"/>
        <v>12</v>
      </c>
      <c r="O9" s="4">
        <f>(N9/'aantal diefstallen'!N9)</f>
        <v>0.631578947368421</v>
      </c>
    </row>
    <row r="10" spans="1:15" ht="15.75">
      <c r="A10" s="1">
        <v>1849</v>
      </c>
      <c r="B10" s="1">
        <v>0</v>
      </c>
      <c r="C10" s="1">
        <v>2</v>
      </c>
      <c r="D10" s="1">
        <v>0</v>
      </c>
      <c r="E10" s="1">
        <v>0</v>
      </c>
      <c r="F10" s="1">
        <v>1</v>
      </c>
      <c r="G10" s="1">
        <v>0</v>
      </c>
      <c r="H10" s="1">
        <v>0</v>
      </c>
      <c r="I10" s="1">
        <v>1</v>
      </c>
      <c r="J10" s="1">
        <v>2</v>
      </c>
      <c r="K10" s="1">
        <v>1</v>
      </c>
      <c r="L10" s="1">
        <v>2</v>
      </c>
      <c r="M10" s="1">
        <v>0</v>
      </c>
      <c r="N10" s="1">
        <f t="shared" si="0"/>
        <v>9</v>
      </c>
      <c r="O10" s="4">
        <f>(N10/'aantal diefstallen'!N10)</f>
        <v>0.6428571428571429</v>
      </c>
    </row>
    <row r="11" spans="1:15" ht="15.75">
      <c r="A11" s="1">
        <v>1850</v>
      </c>
      <c r="B11" s="1">
        <v>0</v>
      </c>
      <c r="C11" s="1">
        <v>1</v>
      </c>
      <c r="D11" s="1">
        <v>2</v>
      </c>
      <c r="E11" s="1">
        <v>0</v>
      </c>
      <c r="F11" s="1">
        <v>1</v>
      </c>
      <c r="G11" s="1">
        <v>2</v>
      </c>
      <c r="H11" s="1">
        <v>1</v>
      </c>
      <c r="I11" s="1">
        <v>0</v>
      </c>
      <c r="J11" s="1">
        <v>1</v>
      </c>
      <c r="K11" s="1">
        <v>1</v>
      </c>
      <c r="L11" s="1">
        <v>0</v>
      </c>
      <c r="M11" s="1">
        <v>1</v>
      </c>
      <c r="N11" s="1">
        <f t="shared" si="0"/>
        <v>10</v>
      </c>
      <c r="O11" s="4">
        <f>(N11/'aantal diefstallen'!N11)</f>
        <v>0.8333333333333334</v>
      </c>
    </row>
    <row r="12" spans="1:15" ht="15.75">
      <c r="A12" s="1">
        <v>1851</v>
      </c>
      <c r="B12" s="1">
        <v>0</v>
      </c>
      <c r="C12" s="1">
        <v>1</v>
      </c>
      <c r="D12" s="1">
        <v>2</v>
      </c>
      <c r="E12" s="1">
        <v>0</v>
      </c>
      <c r="F12" s="1">
        <v>0</v>
      </c>
      <c r="G12" s="1">
        <v>1</v>
      </c>
      <c r="H12" s="1">
        <v>1</v>
      </c>
      <c r="I12" s="1">
        <v>2</v>
      </c>
      <c r="J12" s="1">
        <v>0</v>
      </c>
      <c r="K12" s="1">
        <v>1</v>
      </c>
      <c r="L12" s="1">
        <v>1</v>
      </c>
      <c r="M12" s="1">
        <v>3</v>
      </c>
      <c r="N12" s="1">
        <f t="shared" si="0"/>
        <v>12</v>
      </c>
      <c r="O12" s="4">
        <f>(N12/'aantal diefstallen'!N12)</f>
        <v>0.631578947368421</v>
      </c>
    </row>
    <row r="13" spans="1:15" ht="15.75">
      <c r="A13" s="1" t="s">
        <v>1</v>
      </c>
      <c r="B13" s="1">
        <f>SUM(B2:B12)</f>
        <v>5</v>
      </c>
      <c r="C13" s="1">
        <f aca="true" t="shared" si="1" ref="C13:M13">SUM(C2:C12)</f>
        <v>5</v>
      </c>
      <c r="D13" s="1">
        <f t="shared" si="1"/>
        <v>6</v>
      </c>
      <c r="E13" s="1">
        <f t="shared" si="1"/>
        <v>3</v>
      </c>
      <c r="F13" s="1">
        <f t="shared" si="1"/>
        <v>6</v>
      </c>
      <c r="G13" s="1">
        <f t="shared" si="1"/>
        <v>7</v>
      </c>
      <c r="H13" s="1">
        <f t="shared" si="1"/>
        <v>6</v>
      </c>
      <c r="I13" s="1">
        <f t="shared" si="1"/>
        <v>6</v>
      </c>
      <c r="J13" s="1">
        <f t="shared" si="1"/>
        <v>12</v>
      </c>
      <c r="K13" s="1">
        <f t="shared" si="1"/>
        <v>5</v>
      </c>
      <c r="L13" s="1">
        <f t="shared" si="1"/>
        <v>9</v>
      </c>
      <c r="M13" s="1">
        <f t="shared" si="1"/>
        <v>13</v>
      </c>
      <c r="N13" s="1">
        <f t="shared" si="0"/>
        <v>83</v>
      </c>
      <c r="O13" s="4">
        <f>(N13/'aantal diefstallen'!N13)</f>
        <v>0.5886524822695035</v>
      </c>
    </row>
    <row r="14" spans="1:13" ht="15.75">
      <c r="A14" s="4" t="s">
        <v>2</v>
      </c>
      <c r="B14" s="6">
        <f>(B13/N13)</f>
        <v>0.060240963855421686</v>
      </c>
      <c r="C14" s="6">
        <f>(C13/N13)</f>
        <v>0.060240963855421686</v>
      </c>
      <c r="D14" s="6">
        <f>(D13/N13)</f>
        <v>0.07228915662650602</v>
      </c>
      <c r="E14" s="6">
        <f>(E13/N13)</f>
        <v>0.03614457831325301</v>
      </c>
      <c r="F14" s="6">
        <f>(F13/N13)</f>
        <v>0.07228915662650602</v>
      </c>
      <c r="G14" s="6">
        <f>(G13/N13)</f>
        <v>0.08433734939759036</v>
      </c>
      <c r="H14" s="6">
        <f>(H13/N13)</f>
        <v>0.07228915662650602</v>
      </c>
      <c r="I14" s="6">
        <f>(I13/N13)</f>
        <v>0.07228915662650602</v>
      </c>
      <c r="J14" s="6">
        <f>(J13/N13)</f>
        <v>0.14457831325301204</v>
      </c>
      <c r="K14" s="6">
        <f>(K13/N13)</f>
        <v>0.060240963855421686</v>
      </c>
      <c r="L14" s="6">
        <f>(L13/N13)</f>
        <v>0.10843373493975904</v>
      </c>
      <c r="M14" s="6">
        <f>(M13/N13)</f>
        <v>0.1566265060240964</v>
      </c>
    </row>
    <row r="15" spans="1:15" ht="12.75">
      <c r="A15" s="21" t="s">
        <v>18</v>
      </c>
      <c r="B15" s="7">
        <f>(B13/'aantal diefstallen'!B13)</f>
        <v>0.5555555555555556</v>
      </c>
      <c r="C15" s="7">
        <f>(C13/'aantal diefstallen'!C13)</f>
        <v>0.5555555555555556</v>
      </c>
      <c r="D15" s="7">
        <f>(D13/'aantal diefstallen'!D13)</f>
        <v>0.5454545454545454</v>
      </c>
      <c r="E15" s="7">
        <f>(E13/'aantal diefstallen'!E13)</f>
        <v>0.75</v>
      </c>
      <c r="F15" s="7">
        <f>(F13/'aantal diefstallen'!F13)</f>
        <v>0.3157894736842105</v>
      </c>
      <c r="G15" s="7">
        <f>(G13/'aantal diefstallen'!G13)</f>
        <v>0.6363636363636364</v>
      </c>
      <c r="H15" s="7">
        <f>(H13/'aantal diefstallen'!H13)</f>
        <v>0.5454545454545454</v>
      </c>
      <c r="I15" s="7">
        <f>(I13/'aantal diefstallen'!I13)</f>
        <v>0.6</v>
      </c>
      <c r="J15" s="7">
        <f>(J13/'aantal diefstallen'!J13)</f>
        <v>0.7058823529411765</v>
      </c>
      <c r="K15" s="7">
        <f>(K13/'aantal diefstallen'!K13)</f>
        <v>0.5555555555555556</v>
      </c>
      <c r="L15" s="7">
        <f>(L13/'aantal diefstallen'!L13)</f>
        <v>0.75</v>
      </c>
      <c r="M15" s="7">
        <f>(M13/'aantal diefstallen'!M13)</f>
        <v>0.6842105263157895</v>
      </c>
      <c r="N15" s="7">
        <f>(N13/'aantal diefstallen'!N13)</f>
        <v>0.5886524822695035</v>
      </c>
      <c r="O15" s="7"/>
    </row>
    <row r="16" spans="1:16" s="19" customFormat="1" ht="15.75">
      <c r="A16" s="16"/>
      <c r="O16" s="8"/>
      <c r="P16" s="14"/>
    </row>
    <row r="17" ht="12.75">
      <c r="D17" s="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K1">
      <selection activeCell="N6" sqref="N6"/>
    </sheetView>
  </sheetViews>
  <sheetFormatPr defaultColWidth="9.140625" defaultRowHeight="12.75"/>
  <cols>
    <col min="1" max="14" width="12.7109375" style="11" customWidth="1"/>
    <col min="15" max="15" width="31.28125" style="6" customWidth="1"/>
    <col min="16" max="16384" width="12.7109375" style="11" customWidth="1"/>
  </cols>
  <sheetData>
    <row r="1" spans="6:15" s="12" customFormat="1" ht="30">
      <c r="F1" s="12" t="s">
        <v>16</v>
      </c>
      <c r="O1" s="20"/>
    </row>
    <row r="2" spans="1:15" ht="15.75">
      <c r="A2" s="1" t="s">
        <v>0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1" t="s">
        <v>12</v>
      </c>
      <c r="K2" s="1" t="s">
        <v>13</v>
      </c>
      <c r="L2" s="1" t="s">
        <v>14</v>
      </c>
      <c r="M2" s="1" t="s">
        <v>15</v>
      </c>
      <c r="N2" s="1" t="s">
        <v>3</v>
      </c>
      <c r="O2" s="6" t="s">
        <v>31</v>
      </c>
    </row>
    <row r="3" spans="1:15" ht="15.75">
      <c r="A3" s="1">
        <v>1841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1</v>
      </c>
      <c r="J3" s="1">
        <v>0</v>
      </c>
      <c r="K3" s="1">
        <v>0</v>
      </c>
      <c r="L3" s="1">
        <v>0</v>
      </c>
      <c r="M3" s="1">
        <v>0</v>
      </c>
      <c r="N3" s="1">
        <f>SUM(B3:M3)</f>
        <v>1</v>
      </c>
      <c r="O3" s="6">
        <f>(N3/N40)</f>
        <v>0.25</v>
      </c>
    </row>
    <row r="4" spans="1:15" ht="15.75">
      <c r="A4" s="1">
        <v>1842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f aca="true" t="shared" si="0" ref="N4:N14">SUM(B4:M4)</f>
        <v>0</v>
      </c>
      <c r="O4" s="6">
        <f aca="true" t="shared" si="1" ref="O4:O14">(N4/N41)</f>
        <v>0</v>
      </c>
    </row>
    <row r="5" spans="1:15" ht="15.75">
      <c r="A5" s="1">
        <v>1843</v>
      </c>
      <c r="B5" s="1">
        <v>1</v>
      </c>
      <c r="C5" s="1">
        <v>0</v>
      </c>
      <c r="D5" s="1">
        <v>0</v>
      </c>
      <c r="E5" s="1">
        <v>2</v>
      </c>
      <c r="F5" s="1">
        <v>0</v>
      </c>
      <c r="G5" s="1">
        <v>0</v>
      </c>
      <c r="H5" s="1">
        <v>0</v>
      </c>
      <c r="I5" s="1">
        <v>0</v>
      </c>
      <c r="J5" s="1">
        <v>1</v>
      </c>
      <c r="K5" s="1">
        <v>1</v>
      </c>
      <c r="L5" s="1">
        <v>0</v>
      </c>
      <c r="M5" s="1">
        <v>0</v>
      </c>
      <c r="N5" s="1">
        <f t="shared" si="0"/>
        <v>5</v>
      </c>
      <c r="O5" s="6">
        <f t="shared" si="1"/>
        <v>0.35714285714285715</v>
      </c>
    </row>
    <row r="6" spans="1:15" ht="15.75">
      <c r="A6" s="1">
        <v>1844</v>
      </c>
      <c r="B6" s="1">
        <v>0</v>
      </c>
      <c r="C6" s="1">
        <v>1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1</v>
      </c>
      <c r="M6" s="1">
        <v>0</v>
      </c>
      <c r="N6" s="1">
        <f t="shared" si="0"/>
        <v>2</v>
      </c>
      <c r="O6" s="6">
        <f t="shared" si="1"/>
        <v>0.3333333333333333</v>
      </c>
    </row>
    <row r="7" spans="1:15" ht="15.75">
      <c r="A7" s="1">
        <v>1845</v>
      </c>
      <c r="B7" s="1">
        <v>0</v>
      </c>
      <c r="C7" s="1">
        <v>0</v>
      </c>
      <c r="D7" s="1">
        <v>0</v>
      </c>
      <c r="E7" s="1">
        <v>0</v>
      </c>
      <c r="F7" s="1">
        <v>1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f t="shared" si="0"/>
        <v>1</v>
      </c>
      <c r="O7" s="6">
        <f t="shared" si="1"/>
        <v>0.2</v>
      </c>
    </row>
    <row r="8" spans="1:15" ht="15.75">
      <c r="A8" s="1">
        <v>1846</v>
      </c>
      <c r="B8" s="1">
        <v>1</v>
      </c>
      <c r="C8" s="1">
        <v>3</v>
      </c>
      <c r="D8" s="1">
        <v>0</v>
      </c>
      <c r="E8" s="1">
        <v>0</v>
      </c>
      <c r="F8" s="1">
        <v>0</v>
      </c>
      <c r="G8" s="1">
        <v>0</v>
      </c>
      <c r="H8" s="1">
        <v>1</v>
      </c>
      <c r="I8" s="1">
        <v>0</v>
      </c>
      <c r="J8" s="1">
        <v>1</v>
      </c>
      <c r="K8" s="1">
        <v>1</v>
      </c>
      <c r="L8" s="1">
        <v>1</v>
      </c>
      <c r="M8" s="1">
        <v>2</v>
      </c>
      <c r="N8" s="1">
        <f t="shared" si="0"/>
        <v>10</v>
      </c>
      <c r="O8" s="6">
        <f t="shared" si="1"/>
        <v>0.9090909090909091</v>
      </c>
    </row>
    <row r="9" spans="1:15" ht="15.75">
      <c r="A9" s="1">
        <v>1847</v>
      </c>
      <c r="B9" s="1">
        <v>1</v>
      </c>
      <c r="C9" s="1">
        <v>0</v>
      </c>
      <c r="D9" s="1">
        <v>0</v>
      </c>
      <c r="E9" s="1">
        <v>0</v>
      </c>
      <c r="F9" s="1">
        <v>0</v>
      </c>
      <c r="G9" s="1">
        <v>2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1</v>
      </c>
      <c r="N9" s="1">
        <f t="shared" si="0"/>
        <v>4</v>
      </c>
      <c r="O9" s="6">
        <f t="shared" si="1"/>
        <v>0.8</v>
      </c>
    </row>
    <row r="10" spans="1:15" ht="15.75">
      <c r="A10" s="1">
        <v>1848</v>
      </c>
      <c r="B10" s="1">
        <v>1</v>
      </c>
      <c r="C10" s="1">
        <v>0</v>
      </c>
      <c r="D10" s="1">
        <v>0</v>
      </c>
      <c r="E10" s="1">
        <v>0</v>
      </c>
      <c r="F10" s="1">
        <v>2</v>
      </c>
      <c r="G10" s="1">
        <v>0</v>
      </c>
      <c r="H10" s="1">
        <v>1</v>
      </c>
      <c r="I10" s="1">
        <v>1</v>
      </c>
      <c r="J10" s="1">
        <v>0</v>
      </c>
      <c r="K10" s="1">
        <v>0</v>
      </c>
      <c r="L10" s="1">
        <v>0</v>
      </c>
      <c r="M10" s="1">
        <v>1</v>
      </c>
      <c r="N10" s="1">
        <f t="shared" si="0"/>
        <v>6</v>
      </c>
      <c r="O10" s="6">
        <f t="shared" si="1"/>
        <v>0.46153846153846156</v>
      </c>
    </row>
    <row r="11" spans="1:15" ht="15.75">
      <c r="A11" s="1">
        <v>1849</v>
      </c>
      <c r="B11" s="1">
        <v>0</v>
      </c>
      <c r="C11" s="1">
        <v>2</v>
      </c>
      <c r="D11" s="1">
        <v>0</v>
      </c>
      <c r="E11" s="1">
        <v>0</v>
      </c>
      <c r="F11" s="1">
        <v>0</v>
      </c>
      <c r="G11" s="1">
        <v>1</v>
      </c>
      <c r="H11" s="1">
        <v>0</v>
      </c>
      <c r="I11" s="1">
        <v>0</v>
      </c>
      <c r="J11" s="1">
        <v>0</v>
      </c>
      <c r="K11" s="1">
        <v>1</v>
      </c>
      <c r="L11" s="1">
        <v>0</v>
      </c>
      <c r="M11" s="1">
        <v>0</v>
      </c>
      <c r="N11" s="1">
        <f t="shared" si="0"/>
        <v>4</v>
      </c>
      <c r="O11" s="6">
        <f t="shared" si="1"/>
        <v>0.4444444444444444</v>
      </c>
    </row>
    <row r="12" spans="1:15" ht="15.75">
      <c r="A12" s="1">
        <v>1850</v>
      </c>
      <c r="B12" s="1">
        <v>0</v>
      </c>
      <c r="C12" s="1">
        <v>0</v>
      </c>
      <c r="D12" s="1">
        <v>1</v>
      </c>
      <c r="E12" s="1">
        <v>0</v>
      </c>
      <c r="F12" s="1">
        <v>1</v>
      </c>
      <c r="G12" s="1">
        <v>1</v>
      </c>
      <c r="H12" s="1">
        <v>1</v>
      </c>
      <c r="I12" s="1">
        <v>0</v>
      </c>
      <c r="J12" s="1">
        <v>0</v>
      </c>
      <c r="K12" s="1">
        <v>3</v>
      </c>
      <c r="L12" s="1">
        <v>0</v>
      </c>
      <c r="M12" s="1">
        <v>0</v>
      </c>
      <c r="N12" s="1">
        <f t="shared" si="0"/>
        <v>7</v>
      </c>
      <c r="O12" s="6">
        <f t="shared" si="1"/>
        <v>0.5384615384615384</v>
      </c>
    </row>
    <row r="13" spans="1:15" ht="15.75">
      <c r="A13" s="1">
        <v>1851</v>
      </c>
      <c r="B13" s="1">
        <v>0</v>
      </c>
      <c r="C13" s="1">
        <v>1</v>
      </c>
      <c r="D13" s="1">
        <v>2</v>
      </c>
      <c r="E13" s="1">
        <v>0</v>
      </c>
      <c r="F13" s="1">
        <v>0</v>
      </c>
      <c r="G13" s="1">
        <v>0</v>
      </c>
      <c r="H13" s="1">
        <v>1</v>
      </c>
      <c r="I13" s="1">
        <v>2</v>
      </c>
      <c r="J13" s="1">
        <v>0</v>
      </c>
      <c r="K13" s="1">
        <v>1</v>
      </c>
      <c r="L13" s="1">
        <v>4</v>
      </c>
      <c r="M13" s="1">
        <v>2</v>
      </c>
      <c r="N13" s="1">
        <f t="shared" si="0"/>
        <v>13</v>
      </c>
      <c r="O13" s="6">
        <f t="shared" si="1"/>
        <v>0.7647058823529411</v>
      </c>
    </row>
    <row r="14" spans="1:15" ht="15.75">
      <c r="A14" s="1" t="s">
        <v>1</v>
      </c>
      <c r="B14" s="1">
        <f>SUM(B3:B13)</f>
        <v>4</v>
      </c>
      <c r="C14" s="1">
        <f aca="true" t="shared" si="2" ref="C14:M14">SUM(C3:C13)</f>
        <v>7</v>
      </c>
      <c r="D14" s="1">
        <f t="shared" si="2"/>
        <v>3</v>
      </c>
      <c r="E14" s="1">
        <f t="shared" si="2"/>
        <v>2</v>
      </c>
      <c r="F14" s="1">
        <f t="shared" si="2"/>
        <v>4</v>
      </c>
      <c r="G14" s="1">
        <f t="shared" si="2"/>
        <v>4</v>
      </c>
      <c r="H14" s="1">
        <f t="shared" si="2"/>
        <v>4</v>
      </c>
      <c r="I14" s="1">
        <f t="shared" si="2"/>
        <v>4</v>
      </c>
      <c r="J14" s="1">
        <f t="shared" si="2"/>
        <v>2</v>
      </c>
      <c r="K14" s="1">
        <f t="shared" si="2"/>
        <v>7</v>
      </c>
      <c r="L14" s="1">
        <f t="shared" si="2"/>
        <v>6</v>
      </c>
      <c r="M14" s="1">
        <f t="shared" si="2"/>
        <v>6</v>
      </c>
      <c r="N14" s="1">
        <f t="shared" si="0"/>
        <v>53</v>
      </c>
      <c r="O14" s="6">
        <f t="shared" si="1"/>
        <v>0.5247524752475248</v>
      </c>
    </row>
    <row r="15" spans="1:13" ht="15.75">
      <c r="A15" s="4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2:15" s="14" customFormat="1" ht="12.75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6"/>
    </row>
    <row r="17" ht="15.75">
      <c r="D17" s="4"/>
    </row>
    <row r="18" spans="4:15" s="12" customFormat="1" ht="30">
      <c r="D18" s="13"/>
      <c r="F18" s="12" t="s">
        <v>17</v>
      </c>
      <c r="O18" s="20"/>
    </row>
    <row r="20" spans="1:15" ht="15.75">
      <c r="A20" s="1" t="s">
        <v>0</v>
      </c>
      <c r="B20" s="1" t="s">
        <v>4</v>
      </c>
      <c r="C20" s="1" t="s">
        <v>5</v>
      </c>
      <c r="D20" s="1" t="s">
        <v>6</v>
      </c>
      <c r="E20" s="1" t="s">
        <v>7</v>
      </c>
      <c r="F20" s="1" t="s">
        <v>8</v>
      </c>
      <c r="G20" s="1" t="s">
        <v>9</v>
      </c>
      <c r="H20" s="1" t="s">
        <v>10</v>
      </c>
      <c r="I20" s="1" t="s">
        <v>11</v>
      </c>
      <c r="J20" s="1" t="s">
        <v>12</v>
      </c>
      <c r="K20" s="1" t="s">
        <v>13</v>
      </c>
      <c r="L20" s="1" t="s">
        <v>14</v>
      </c>
      <c r="M20" s="1" t="s">
        <v>15</v>
      </c>
      <c r="N20" s="1" t="s">
        <v>3</v>
      </c>
      <c r="O20" s="6" t="s">
        <v>31</v>
      </c>
    </row>
    <row r="21" spans="1:15" ht="15.75">
      <c r="A21" s="1">
        <v>1841</v>
      </c>
      <c r="B21" s="1">
        <v>0</v>
      </c>
      <c r="C21" s="1">
        <v>0</v>
      </c>
      <c r="D21" s="1">
        <v>0</v>
      </c>
      <c r="E21" s="1">
        <v>0</v>
      </c>
      <c r="F21" s="1">
        <v>1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2</v>
      </c>
      <c r="M21" s="1">
        <v>0</v>
      </c>
      <c r="N21" s="1">
        <f>SUM(B21:M21)</f>
        <v>3</v>
      </c>
      <c r="O21" s="6">
        <f>(N21/N40)</f>
        <v>0.75</v>
      </c>
    </row>
    <row r="22" spans="1:15" ht="15.75">
      <c r="A22" s="1">
        <v>1842</v>
      </c>
      <c r="B22" s="1">
        <v>0</v>
      </c>
      <c r="C22" s="1">
        <v>0</v>
      </c>
      <c r="D22" s="1">
        <v>0</v>
      </c>
      <c r="E22" s="1">
        <v>1</v>
      </c>
      <c r="F22" s="1">
        <v>0</v>
      </c>
      <c r="G22" s="1">
        <v>0</v>
      </c>
      <c r="H22" s="1">
        <v>1</v>
      </c>
      <c r="I22" s="1">
        <v>1</v>
      </c>
      <c r="J22" s="1">
        <v>1</v>
      </c>
      <c r="K22" s="1">
        <v>0</v>
      </c>
      <c r="L22" s="1">
        <v>0</v>
      </c>
      <c r="M22" s="1">
        <v>0</v>
      </c>
      <c r="N22" s="1">
        <f aca="true" t="shared" si="3" ref="N22:N32">SUM(B22:M22)</f>
        <v>4</v>
      </c>
      <c r="O22" s="6">
        <f aca="true" t="shared" si="4" ref="O22:O32">(N22/N41)</f>
        <v>1</v>
      </c>
    </row>
    <row r="23" spans="1:15" ht="15.75">
      <c r="A23" s="1">
        <v>1843</v>
      </c>
      <c r="B23" s="1">
        <v>1</v>
      </c>
      <c r="C23" s="1">
        <v>0</v>
      </c>
      <c r="D23" s="1">
        <v>1</v>
      </c>
      <c r="E23" s="1">
        <v>2</v>
      </c>
      <c r="F23" s="1">
        <v>0</v>
      </c>
      <c r="G23" s="1">
        <v>0</v>
      </c>
      <c r="H23" s="1">
        <v>0</v>
      </c>
      <c r="I23" s="1">
        <v>0</v>
      </c>
      <c r="J23" s="1">
        <v>2</v>
      </c>
      <c r="K23" s="1">
        <v>1</v>
      </c>
      <c r="L23" s="1">
        <v>0</v>
      </c>
      <c r="M23" s="1">
        <v>1</v>
      </c>
      <c r="N23" s="1">
        <f t="shared" si="3"/>
        <v>8</v>
      </c>
      <c r="O23" s="6">
        <f t="shared" si="4"/>
        <v>0.5714285714285714</v>
      </c>
    </row>
    <row r="24" spans="1:15" ht="15.75">
      <c r="A24" s="1">
        <v>1844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3</v>
      </c>
      <c r="M24" s="1">
        <v>0</v>
      </c>
      <c r="N24" s="1">
        <f t="shared" si="3"/>
        <v>3</v>
      </c>
      <c r="O24" s="6">
        <f t="shared" si="4"/>
        <v>0.5</v>
      </c>
    </row>
    <row r="25" spans="1:15" ht="15.75">
      <c r="A25" s="1">
        <v>1845</v>
      </c>
      <c r="B25" s="1">
        <v>0</v>
      </c>
      <c r="C25" s="1">
        <v>0</v>
      </c>
      <c r="D25" s="1">
        <v>0</v>
      </c>
      <c r="E25" s="1">
        <v>0</v>
      </c>
      <c r="F25" s="1">
        <v>1</v>
      </c>
      <c r="G25" s="1">
        <v>2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1</v>
      </c>
      <c r="N25" s="1">
        <f t="shared" si="3"/>
        <v>4</v>
      </c>
      <c r="O25" s="6">
        <f t="shared" si="4"/>
        <v>0.8</v>
      </c>
    </row>
    <row r="26" spans="1:15" ht="15.75">
      <c r="A26" s="1">
        <v>1846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1</v>
      </c>
      <c r="K26" s="1">
        <v>0</v>
      </c>
      <c r="L26" s="1">
        <v>0</v>
      </c>
      <c r="M26" s="1">
        <v>0</v>
      </c>
      <c r="N26" s="1">
        <f t="shared" si="3"/>
        <v>1</v>
      </c>
      <c r="O26" s="6">
        <f t="shared" si="4"/>
        <v>0.09090909090909091</v>
      </c>
    </row>
    <row r="27" spans="1:15" ht="15.75">
      <c r="A27" s="1">
        <v>1847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1</v>
      </c>
      <c r="N27" s="1">
        <f t="shared" si="3"/>
        <v>1</v>
      </c>
      <c r="O27" s="6">
        <f t="shared" si="4"/>
        <v>0.2</v>
      </c>
    </row>
    <row r="28" spans="1:15" ht="15.75">
      <c r="A28" s="1">
        <v>1848</v>
      </c>
      <c r="B28" s="1">
        <v>1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1</v>
      </c>
      <c r="I28" s="1">
        <v>0</v>
      </c>
      <c r="J28" s="1">
        <v>3</v>
      </c>
      <c r="K28" s="1">
        <v>0</v>
      </c>
      <c r="L28" s="1">
        <v>1</v>
      </c>
      <c r="M28" s="1">
        <v>1</v>
      </c>
      <c r="N28" s="1">
        <f t="shared" si="3"/>
        <v>7</v>
      </c>
      <c r="O28" s="6">
        <f t="shared" si="4"/>
        <v>0.5384615384615384</v>
      </c>
    </row>
    <row r="29" spans="1:15" ht="15.75">
      <c r="A29" s="1">
        <v>1849</v>
      </c>
      <c r="B29" s="1">
        <v>0</v>
      </c>
      <c r="C29" s="1">
        <v>0</v>
      </c>
      <c r="D29" s="1">
        <v>0</v>
      </c>
      <c r="E29" s="1">
        <v>0</v>
      </c>
      <c r="F29" s="1">
        <v>1</v>
      </c>
      <c r="G29" s="1">
        <v>0</v>
      </c>
      <c r="H29" s="1">
        <v>0</v>
      </c>
      <c r="I29" s="1">
        <v>1</v>
      </c>
      <c r="J29" s="1">
        <v>2</v>
      </c>
      <c r="K29" s="1">
        <v>0</v>
      </c>
      <c r="L29" s="1">
        <v>1</v>
      </c>
      <c r="M29" s="1">
        <v>0</v>
      </c>
      <c r="N29" s="1">
        <f t="shared" si="3"/>
        <v>5</v>
      </c>
      <c r="O29" s="6">
        <f t="shared" si="4"/>
        <v>0.5555555555555556</v>
      </c>
    </row>
    <row r="30" spans="1:15" ht="15.75">
      <c r="A30" s="1">
        <v>1850</v>
      </c>
      <c r="B30" s="1">
        <v>0</v>
      </c>
      <c r="C30" s="1">
        <v>1</v>
      </c>
      <c r="D30" s="1">
        <v>1</v>
      </c>
      <c r="E30" s="1">
        <v>0</v>
      </c>
      <c r="F30" s="1">
        <v>0</v>
      </c>
      <c r="G30" s="1">
        <v>1</v>
      </c>
      <c r="H30" s="1">
        <v>1</v>
      </c>
      <c r="I30" s="1">
        <v>0</v>
      </c>
      <c r="J30" s="1">
        <v>1</v>
      </c>
      <c r="K30" s="1">
        <v>0</v>
      </c>
      <c r="L30" s="1">
        <v>0</v>
      </c>
      <c r="M30" s="1">
        <v>1</v>
      </c>
      <c r="N30" s="1">
        <f t="shared" si="3"/>
        <v>6</v>
      </c>
      <c r="O30" s="6">
        <f t="shared" si="4"/>
        <v>0.46153846153846156</v>
      </c>
    </row>
    <row r="31" spans="1:15" ht="15.75">
      <c r="A31" s="1">
        <v>1851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1</v>
      </c>
      <c r="H31" s="1">
        <v>0</v>
      </c>
      <c r="I31" s="1">
        <v>1</v>
      </c>
      <c r="J31" s="1">
        <v>0</v>
      </c>
      <c r="K31" s="1">
        <v>0</v>
      </c>
      <c r="L31" s="1">
        <v>0</v>
      </c>
      <c r="M31" s="1">
        <v>2</v>
      </c>
      <c r="N31" s="1">
        <f t="shared" si="3"/>
        <v>4</v>
      </c>
      <c r="O31" s="6">
        <f t="shared" si="4"/>
        <v>0.23529411764705882</v>
      </c>
    </row>
    <row r="32" spans="1:15" ht="15.75">
      <c r="A32" s="1" t="s">
        <v>1</v>
      </c>
      <c r="B32" s="1">
        <f aca="true" t="shared" si="5" ref="B32:M32">SUM(B21:B31)</f>
        <v>2</v>
      </c>
      <c r="C32" s="1">
        <f t="shared" si="5"/>
        <v>1</v>
      </c>
      <c r="D32" s="1">
        <f t="shared" si="5"/>
        <v>2</v>
      </c>
      <c r="E32" s="1">
        <f t="shared" si="5"/>
        <v>3</v>
      </c>
      <c r="F32" s="1">
        <f t="shared" si="5"/>
        <v>3</v>
      </c>
      <c r="G32" s="1">
        <f t="shared" si="5"/>
        <v>4</v>
      </c>
      <c r="H32" s="1">
        <f t="shared" si="5"/>
        <v>3</v>
      </c>
      <c r="I32" s="1">
        <f t="shared" si="5"/>
        <v>3</v>
      </c>
      <c r="J32" s="1">
        <f t="shared" si="5"/>
        <v>10</v>
      </c>
      <c r="K32" s="1">
        <f t="shared" si="5"/>
        <v>1</v>
      </c>
      <c r="L32" s="1">
        <f t="shared" si="5"/>
        <v>7</v>
      </c>
      <c r="M32" s="1">
        <f t="shared" si="5"/>
        <v>7</v>
      </c>
      <c r="N32" s="1">
        <f t="shared" si="3"/>
        <v>46</v>
      </c>
      <c r="O32" s="6">
        <f t="shared" si="4"/>
        <v>0.45544554455445546</v>
      </c>
    </row>
    <row r="33" spans="1:14" ht="15.75">
      <c r="A33" s="4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1"/>
    </row>
    <row r="34" spans="1:14" ht="12.75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8" spans="6:15" s="12" customFormat="1" ht="30">
      <c r="F38" s="12" t="s">
        <v>1</v>
      </c>
      <c r="O38" s="20"/>
    </row>
    <row r="39" spans="1:14" ht="15.75">
      <c r="A39" s="1" t="s">
        <v>0</v>
      </c>
      <c r="B39" s="1" t="s">
        <v>4</v>
      </c>
      <c r="C39" s="1" t="s">
        <v>5</v>
      </c>
      <c r="D39" s="1" t="s">
        <v>6</v>
      </c>
      <c r="E39" s="1" t="s">
        <v>7</v>
      </c>
      <c r="F39" s="1" t="s">
        <v>8</v>
      </c>
      <c r="G39" s="1" t="s">
        <v>9</v>
      </c>
      <c r="H39" s="1" t="s">
        <v>10</v>
      </c>
      <c r="I39" s="1" t="s">
        <v>11</v>
      </c>
      <c r="J39" s="1" t="s">
        <v>12</v>
      </c>
      <c r="K39" s="1" t="s">
        <v>13</v>
      </c>
      <c r="L39" s="1" t="s">
        <v>14</v>
      </c>
      <c r="M39" s="1" t="s">
        <v>15</v>
      </c>
      <c r="N39" s="1" t="s">
        <v>3</v>
      </c>
    </row>
    <row r="40" spans="1:14" ht="15.75">
      <c r="A40" s="1">
        <v>1841</v>
      </c>
      <c r="B40" s="1">
        <f>SUM(B3,B21)</f>
        <v>0</v>
      </c>
      <c r="C40" s="1">
        <f aca="true" t="shared" si="6" ref="C40:M40">SUM(C3,C21)</f>
        <v>0</v>
      </c>
      <c r="D40" s="1">
        <f t="shared" si="6"/>
        <v>0</v>
      </c>
      <c r="E40" s="1">
        <f t="shared" si="6"/>
        <v>0</v>
      </c>
      <c r="F40" s="1">
        <f t="shared" si="6"/>
        <v>1</v>
      </c>
      <c r="G40" s="1">
        <f t="shared" si="6"/>
        <v>0</v>
      </c>
      <c r="H40" s="1">
        <f t="shared" si="6"/>
        <v>0</v>
      </c>
      <c r="I40" s="1">
        <f t="shared" si="6"/>
        <v>1</v>
      </c>
      <c r="J40" s="1">
        <f t="shared" si="6"/>
        <v>0</v>
      </c>
      <c r="K40" s="1">
        <f t="shared" si="6"/>
        <v>0</v>
      </c>
      <c r="L40" s="1">
        <f t="shared" si="6"/>
        <v>2</v>
      </c>
      <c r="M40" s="1">
        <f t="shared" si="6"/>
        <v>0</v>
      </c>
      <c r="N40" s="1">
        <f>SUM(B40:M40)</f>
        <v>4</v>
      </c>
    </row>
    <row r="41" spans="1:14" ht="15.75">
      <c r="A41" s="1">
        <v>1842</v>
      </c>
      <c r="B41" s="1">
        <f aca="true" t="shared" si="7" ref="B41:M41">SUM(B4,B22)</f>
        <v>0</v>
      </c>
      <c r="C41" s="1">
        <f t="shared" si="7"/>
        <v>0</v>
      </c>
      <c r="D41" s="1">
        <f t="shared" si="7"/>
        <v>0</v>
      </c>
      <c r="E41" s="1">
        <f t="shared" si="7"/>
        <v>1</v>
      </c>
      <c r="F41" s="1">
        <f t="shared" si="7"/>
        <v>0</v>
      </c>
      <c r="G41" s="1">
        <f t="shared" si="7"/>
        <v>0</v>
      </c>
      <c r="H41" s="1">
        <f t="shared" si="7"/>
        <v>1</v>
      </c>
      <c r="I41" s="1">
        <f t="shared" si="7"/>
        <v>1</v>
      </c>
      <c r="J41" s="1">
        <f t="shared" si="7"/>
        <v>1</v>
      </c>
      <c r="K41" s="1">
        <f t="shared" si="7"/>
        <v>0</v>
      </c>
      <c r="L41" s="1">
        <f t="shared" si="7"/>
        <v>0</v>
      </c>
      <c r="M41" s="1">
        <f t="shared" si="7"/>
        <v>0</v>
      </c>
      <c r="N41" s="1">
        <f aca="true" t="shared" si="8" ref="N41:N51">SUM(B41:M41)</f>
        <v>4</v>
      </c>
    </row>
    <row r="42" spans="1:14" ht="15.75">
      <c r="A42" s="1">
        <v>1843</v>
      </c>
      <c r="B42" s="1">
        <f aca="true" t="shared" si="9" ref="B42:M42">SUM(B5,B23)</f>
        <v>2</v>
      </c>
      <c r="C42" s="1">
        <f t="shared" si="9"/>
        <v>0</v>
      </c>
      <c r="D42" s="1">
        <f t="shared" si="9"/>
        <v>1</v>
      </c>
      <c r="E42" s="1">
        <v>5</v>
      </c>
      <c r="F42" s="1">
        <f t="shared" si="9"/>
        <v>0</v>
      </c>
      <c r="G42" s="1">
        <f t="shared" si="9"/>
        <v>0</v>
      </c>
      <c r="H42" s="1">
        <f t="shared" si="9"/>
        <v>0</v>
      </c>
      <c r="I42" s="1">
        <f t="shared" si="9"/>
        <v>0</v>
      </c>
      <c r="J42" s="1">
        <f t="shared" si="9"/>
        <v>3</v>
      </c>
      <c r="K42" s="1">
        <f t="shared" si="9"/>
        <v>2</v>
      </c>
      <c r="L42" s="1">
        <f t="shared" si="9"/>
        <v>0</v>
      </c>
      <c r="M42" s="1">
        <f t="shared" si="9"/>
        <v>1</v>
      </c>
      <c r="N42" s="1">
        <f t="shared" si="8"/>
        <v>14</v>
      </c>
    </row>
    <row r="43" spans="1:14" ht="15.75">
      <c r="A43" s="1">
        <v>1844</v>
      </c>
      <c r="B43" s="1">
        <f aca="true" t="shared" si="10" ref="B43:L43">SUM(B6,B24)</f>
        <v>0</v>
      </c>
      <c r="C43" s="1">
        <f t="shared" si="10"/>
        <v>1</v>
      </c>
      <c r="D43" s="1">
        <f t="shared" si="10"/>
        <v>0</v>
      </c>
      <c r="E43" s="1">
        <f t="shared" si="10"/>
        <v>0</v>
      </c>
      <c r="F43" s="1">
        <f t="shared" si="10"/>
        <v>0</v>
      </c>
      <c r="G43" s="1">
        <f t="shared" si="10"/>
        <v>0</v>
      </c>
      <c r="H43" s="1">
        <f t="shared" si="10"/>
        <v>0</v>
      </c>
      <c r="I43" s="1">
        <f t="shared" si="10"/>
        <v>0</v>
      </c>
      <c r="J43" s="1">
        <f t="shared" si="10"/>
        <v>0</v>
      </c>
      <c r="K43" s="1">
        <f t="shared" si="10"/>
        <v>0</v>
      </c>
      <c r="L43" s="1">
        <f t="shared" si="10"/>
        <v>4</v>
      </c>
      <c r="M43" s="1">
        <v>1</v>
      </c>
      <c r="N43" s="1">
        <f t="shared" si="8"/>
        <v>6</v>
      </c>
    </row>
    <row r="44" spans="1:14" ht="15.75">
      <c r="A44" s="1">
        <v>1845</v>
      </c>
      <c r="B44" s="1">
        <f aca="true" t="shared" si="11" ref="B44:M44">SUM(B7,B25)</f>
        <v>0</v>
      </c>
      <c r="C44" s="1">
        <f t="shared" si="11"/>
        <v>0</v>
      </c>
      <c r="D44" s="1">
        <f t="shared" si="11"/>
        <v>0</v>
      </c>
      <c r="E44" s="1">
        <f t="shared" si="11"/>
        <v>0</v>
      </c>
      <c r="F44" s="1">
        <f t="shared" si="11"/>
        <v>2</v>
      </c>
      <c r="G44" s="1">
        <f t="shared" si="11"/>
        <v>2</v>
      </c>
      <c r="H44" s="1">
        <f t="shared" si="11"/>
        <v>0</v>
      </c>
      <c r="I44" s="1">
        <f t="shared" si="11"/>
        <v>0</v>
      </c>
      <c r="J44" s="1">
        <f t="shared" si="11"/>
        <v>0</v>
      </c>
      <c r="K44" s="1">
        <f t="shared" si="11"/>
        <v>0</v>
      </c>
      <c r="L44" s="1">
        <f t="shared" si="11"/>
        <v>0</v>
      </c>
      <c r="M44" s="1">
        <f t="shared" si="11"/>
        <v>1</v>
      </c>
      <c r="N44" s="1">
        <f t="shared" si="8"/>
        <v>5</v>
      </c>
    </row>
    <row r="45" spans="1:14" ht="15.75">
      <c r="A45" s="1">
        <v>1846</v>
      </c>
      <c r="B45" s="1">
        <f aca="true" t="shared" si="12" ref="B45:M45">SUM(B8,B26)</f>
        <v>1</v>
      </c>
      <c r="C45" s="1">
        <f t="shared" si="12"/>
        <v>3</v>
      </c>
      <c r="D45" s="1">
        <f t="shared" si="12"/>
        <v>0</v>
      </c>
      <c r="E45" s="1">
        <f t="shared" si="12"/>
        <v>0</v>
      </c>
      <c r="F45" s="1">
        <f t="shared" si="12"/>
        <v>0</v>
      </c>
      <c r="G45" s="1">
        <f t="shared" si="12"/>
        <v>0</v>
      </c>
      <c r="H45" s="1">
        <f t="shared" si="12"/>
        <v>1</v>
      </c>
      <c r="I45" s="1">
        <f t="shared" si="12"/>
        <v>0</v>
      </c>
      <c r="J45" s="1">
        <f t="shared" si="12"/>
        <v>2</v>
      </c>
      <c r="K45" s="1">
        <f t="shared" si="12"/>
        <v>1</v>
      </c>
      <c r="L45" s="1">
        <f t="shared" si="12"/>
        <v>1</v>
      </c>
      <c r="M45" s="1">
        <f t="shared" si="12"/>
        <v>2</v>
      </c>
      <c r="N45" s="1">
        <f t="shared" si="8"/>
        <v>11</v>
      </c>
    </row>
    <row r="46" spans="1:14" ht="15.75">
      <c r="A46" s="1">
        <v>1847</v>
      </c>
      <c r="B46" s="1">
        <f aca="true" t="shared" si="13" ref="B46:M46">SUM(B9,B27)</f>
        <v>1</v>
      </c>
      <c r="C46" s="1">
        <f t="shared" si="13"/>
        <v>0</v>
      </c>
      <c r="D46" s="1">
        <f t="shared" si="13"/>
        <v>0</v>
      </c>
      <c r="E46" s="1">
        <f t="shared" si="13"/>
        <v>0</v>
      </c>
      <c r="F46" s="1">
        <f t="shared" si="13"/>
        <v>0</v>
      </c>
      <c r="G46" s="1">
        <f t="shared" si="13"/>
        <v>2</v>
      </c>
      <c r="H46" s="1">
        <f t="shared" si="13"/>
        <v>0</v>
      </c>
      <c r="I46" s="1">
        <f t="shared" si="13"/>
        <v>0</v>
      </c>
      <c r="J46" s="1">
        <f t="shared" si="13"/>
        <v>0</v>
      </c>
      <c r="K46" s="1">
        <f t="shared" si="13"/>
        <v>0</v>
      </c>
      <c r="L46" s="1">
        <f t="shared" si="13"/>
        <v>0</v>
      </c>
      <c r="M46" s="1">
        <f t="shared" si="13"/>
        <v>2</v>
      </c>
      <c r="N46" s="1">
        <f t="shared" si="8"/>
        <v>5</v>
      </c>
    </row>
    <row r="47" spans="1:14" ht="15.75">
      <c r="A47" s="1">
        <v>1848</v>
      </c>
      <c r="B47" s="1">
        <f aca="true" t="shared" si="14" ref="B47:M47">SUM(B10,B28)</f>
        <v>2</v>
      </c>
      <c r="C47" s="1">
        <f t="shared" si="14"/>
        <v>0</v>
      </c>
      <c r="D47" s="1">
        <f t="shared" si="14"/>
        <v>0</v>
      </c>
      <c r="E47" s="1">
        <f t="shared" si="14"/>
        <v>0</v>
      </c>
      <c r="F47" s="1">
        <f t="shared" si="14"/>
        <v>2</v>
      </c>
      <c r="G47" s="1">
        <f t="shared" si="14"/>
        <v>0</v>
      </c>
      <c r="H47" s="1">
        <f t="shared" si="14"/>
        <v>2</v>
      </c>
      <c r="I47" s="1">
        <f t="shared" si="14"/>
        <v>1</v>
      </c>
      <c r="J47" s="1">
        <f t="shared" si="14"/>
        <v>3</v>
      </c>
      <c r="K47" s="1">
        <f t="shared" si="14"/>
        <v>0</v>
      </c>
      <c r="L47" s="1">
        <f t="shared" si="14"/>
        <v>1</v>
      </c>
      <c r="M47" s="1">
        <f t="shared" si="14"/>
        <v>2</v>
      </c>
      <c r="N47" s="1">
        <f t="shared" si="8"/>
        <v>13</v>
      </c>
    </row>
    <row r="48" spans="1:14" ht="15.75">
      <c r="A48" s="1">
        <v>1849</v>
      </c>
      <c r="B48" s="1">
        <f aca="true" t="shared" si="15" ref="B48:M48">SUM(B11,B29)</f>
        <v>0</v>
      </c>
      <c r="C48" s="1">
        <f t="shared" si="15"/>
        <v>2</v>
      </c>
      <c r="D48" s="1">
        <f t="shared" si="15"/>
        <v>0</v>
      </c>
      <c r="E48" s="1">
        <f t="shared" si="15"/>
        <v>0</v>
      </c>
      <c r="F48" s="1">
        <f t="shared" si="15"/>
        <v>1</v>
      </c>
      <c r="G48" s="1">
        <f t="shared" si="15"/>
        <v>1</v>
      </c>
      <c r="H48" s="1">
        <f t="shared" si="15"/>
        <v>0</v>
      </c>
      <c r="I48" s="1">
        <f t="shared" si="15"/>
        <v>1</v>
      </c>
      <c r="J48" s="1">
        <f t="shared" si="15"/>
        <v>2</v>
      </c>
      <c r="K48" s="1">
        <f t="shared" si="15"/>
        <v>1</v>
      </c>
      <c r="L48" s="1">
        <f t="shared" si="15"/>
        <v>1</v>
      </c>
      <c r="M48" s="1">
        <f t="shared" si="15"/>
        <v>0</v>
      </c>
      <c r="N48" s="1">
        <f t="shared" si="8"/>
        <v>9</v>
      </c>
    </row>
    <row r="49" spans="1:14" ht="15.75">
      <c r="A49" s="1">
        <v>1850</v>
      </c>
      <c r="B49" s="1">
        <f aca="true" t="shared" si="16" ref="B49:M49">SUM(B12,B30)</f>
        <v>0</v>
      </c>
      <c r="C49" s="1">
        <f t="shared" si="16"/>
        <v>1</v>
      </c>
      <c r="D49" s="1">
        <f t="shared" si="16"/>
        <v>2</v>
      </c>
      <c r="E49" s="1">
        <f t="shared" si="16"/>
        <v>0</v>
      </c>
      <c r="F49" s="1">
        <f t="shared" si="16"/>
        <v>1</v>
      </c>
      <c r="G49" s="1">
        <f t="shared" si="16"/>
        <v>2</v>
      </c>
      <c r="H49" s="1">
        <f t="shared" si="16"/>
        <v>2</v>
      </c>
      <c r="I49" s="1">
        <f t="shared" si="16"/>
        <v>0</v>
      </c>
      <c r="J49" s="1">
        <f t="shared" si="16"/>
        <v>1</v>
      </c>
      <c r="K49" s="1">
        <f t="shared" si="16"/>
        <v>3</v>
      </c>
      <c r="L49" s="1">
        <f t="shared" si="16"/>
        <v>0</v>
      </c>
      <c r="M49" s="1">
        <f t="shared" si="16"/>
        <v>1</v>
      </c>
      <c r="N49" s="1">
        <f t="shared" si="8"/>
        <v>13</v>
      </c>
    </row>
    <row r="50" spans="1:14" ht="15.75">
      <c r="A50" s="1">
        <v>1851</v>
      </c>
      <c r="B50" s="1">
        <f aca="true" t="shared" si="17" ref="B50:M50">SUM(B13,B31)</f>
        <v>0</v>
      </c>
      <c r="C50" s="1">
        <f t="shared" si="17"/>
        <v>1</v>
      </c>
      <c r="D50" s="1">
        <f t="shared" si="17"/>
        <v>2</v>
      </c>
      <c r="E50" s="1">
        <f t="shared" si="17"/>
        <v>0</v>
      </c>
      <c r="F50" s="1">
        <f t="shared" si="17"/>
        <v>0</v>
      </c>
      <c r="G50" s="1">
        <f t="shared" si="17"/>
        <v>1</v>
      </c>
      <c r="H50" s="1">
        <f t="shared" si="17"/>
        <v>1</v>
      </c>
      <c r="I50" s="1">
        <f t="shared" si="17"/>
        <v>3</v>
      </c>
      <c r="J50" s="1">
        <f t="shared" si="17"/>
        <v>0</v>
      </c>
      <c r="K50" s="1">
        <f t="shared" si="17"/>
        <v>1</v>
      </c>
      <c r="L50" s="1">
        <f t="shared" si="17"/>
        <v>4</v>
      </c>
      <c r="M50" s="1">
        <f t="shared" si="17"/>
        <v>4</v>
      </c>
      <c r="N50" s="1">
        <f t="shared" si="8"/>
        <v>17</v>
      </c>
    </row>
    <row r="51" spans="1:14" ht="15.75">
      <c r="A51" s="1" t="s">
        <v>1</v>
      </c>
      <c r="B51" s="1">
        <f aca="true" t="shared" si="18" ref="B51:M51">SUM(B40:B50)</f>
        <v>6</v>
      </c>
      <c r="C51" s="1">
        <f t="shared" si="18"/>
        <v>8</v>
      </c>
      <c r="D51" s="1">
        <f t="shared" si="18"/>
        <v>5</v>
      </c>
      <c r="E51" s="1">
        <f t="shared" si="18"/>
        <v>6</v>
      </c>
      <c r="F51" s="1">
        <f t="shared" si="18"/>
        <v>7</v>
      </c>
      <c r="G51" s="1">
        <f t="shared" si="18"/>
        <v>8</v>
      </c>
      <c r="H51" s="1">
        <f t="shared" si="18"/>
        <v>7</v>
      </c>
      <c r="I51" s="1">
        <f t="shared" si="18"/>
        <v>7</v>
      </c>
      <c r="J51" s="1">
        <f t="shared" si="18"/>
        <v>12</v>
      </c>
      <c r="K51" s="1">
        <f t="shared" si="18"/>
        <v>8</v>
      </c>
      <c r="L51" s="1">
        <f t="shared" si="18"/>
        <v>13</v>
      </c>
      <c r="M51" s="1">
        <f t="shared" si="18"/>
        <v>14</v>
      </c>
      <c r="N51" s="1">
        <f t="shared" si="8"/>
        <v>101</v>
      </c>
    </row>
    <row r="52" spans="1:13" ht="15.75">
      <c r="A52" s="4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4" ht="12.75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1">
      <selection activeCell="H1" sqref="H1:H16384"/>
    </sheetView>
  </sheetViews>
  <sheetFormatPr defaultColWidth="9.140625" defaultRowHeight="12.75"/>
  <cols>
    <col min="1" max="2" width="12.7109375" style="0" customWidth="1"/>
    <col min="3" max="3" width="15.8515625" style="0" customWidth="1"/>
    <col min="4" max="6" width="12.7109375" style="0" customWidth="1"/>
    <col min="7" max="7" width="22.421875" style="11" customWidth="1"/>
    <col min="8" max="8" width="12.7109375" style="8" customWidth="1"/>
    <col min="9" max="9" width="18.00390625" style="8" customWidth="1"/>
    <col min="10" max="10" width="14.57421875" style="8" customWidth="1"/>
    <col min="11" max="11" width="16.421875" style="8" customWidth="1"/>
    <col min="12" max="16384" width="12.7109375" style="0" customWidth="1"/>
  </cols>
  <sheetData>
    <row r="1" spans="3:11" s="9" customFormat="1" ht="30">
      <c r="C1" s="9" t="s">
        <v>23</v>
      </c>
      <c r="G1" s="12"/>
      <c r="H1" s="10"/>
      <c r="I1" s="10"/>
      <c r="J1" s="10"/>
      <c r="K1" s="10"/>
    </row>
    <row r="2" spans="1:11" ht="15.75">
      <c r="A2" s="1" t="s">
        <v>0</v>
      </c>
      <c r="B2" s="1" t="s">
        <v>19</v>
      </c>
      <c r="C2" s="1" t="s">
        <v>20</v>
      </c>
      <c r="D2" s="1" t="s">
        <v>21</v>
      </c>
      <c r="E2" s="1" t="s">
        <v>22</v>
      </c>
      <c r="F2" s="1" t="s">
        <v>3</v>
      </c>
      <c r="G2" s="1" t="s">
        <v>25</v>
      </c>
      <c r="H2" s="4" t="s">
        <v>26</v>
      </c>
      <c r="I2" s="4" t="s">
        <v>33</v>
      </c>
      <c r="J2" s="4" t="s">
        <v>27</v>
      </c>
      <c r="K2" s="4" t="s">
        <v>28</v>
      </c>
    </row>
    <row r="3" spans="1:11" ht="15.75">
      <c r="A3" s="1">
        <v>1841</v>
      </c>
      <c r="B3" s="1">
        <f>('aantal verdachten'!N3-G3)</f>
        <v>1</v>
      </c>
      <c r="C3" s="1">
        <v>0</v>
      </c>
      <c r="D3" s="1">
        <v>0</v>
      </c>
      <c r="E3" s="1">
        <v>0</v>
      </c>
      <c r="F3" s="1">
        <f aca="true" t="shared" si="0" ref="F3:F14">SUM(B3:E3)</f>
        <v>1</v>
      </c>
      <c r="G3" s="1">
        <f>SUM(C3:E3)</f>
        <v>0</v>
      </c>
      <c r="H3" s="8">
        <f>(B3/F3)</f>
        <v>1</v>
      </c>
      <c r="I3" s="8">
        <f>(C3/F3)</f>
        <v>0</v>
      </c>
      <c r="J3" s="8">
        <f>(D3/F3)</f>
        <v>0</v>
      </c>
      <c r="K3" s="8">
        <f>(E3/F3)</f>
        <v>0</v>
      </c>
    </row>
    <row r="4" spans="1:11" ht="15.75">
      <c r="A4" s="1">
        <v>1842</v>
      </c>
      <c r="B4" s="1">
        <f>('aantal verdachten'!N4-G4)</f>
        <v>0</v>
      </c>
      <c r="C4" s="1">
        <v>0</v>
      </c>
      <c r="D4" s="1">
        <v>0</v>
      </c>
      <c r="E4" s="1">
        <v>0</v>
      </c>
      <c r="F4" s="1">
        <f t="shared" si="0"/>
        <v>0</v>
      </c>
      <c r="G4" s="1">
        <f aca="true" t="shared" si="1" ref="G4:G14">SUM(C4:E4)</f>
        <v>0</v>
      </c>
      <c r="H4" s="8" t="e">
        <f aca="true" t="shared" si="2" ref="H4:H14">(B4/F4)</f>
        <v>#DIV/0!</v>
      </c>
      <c r="I4" s="8" t="e">
        <f aca="true" t="shared" si="3" ref="I4:I14">(C4/F4)</f>
        <v>#DIV/0!</v>
      </c>
      <c r="J4" s="8" t="e">
        <f aca="true" t="shared" si="4" ref="J4:J14">(D4/F4)</f>
        <v>#DIV/0!</v>
      </c>
      <c r="K4" s="8" t="e">
        <f aca="true" t="shared" si="5" ref="K4:K14">(E4/F4)</f>
        <v>#DIV/0!</v>
      </c>
    </row>
    <row r="5" spans="1:11" ht="15.75">
      <c r="A5" s="1">
        <v>1843</v>
      </c>
      <c r="B5" s="1">
        <f>('aantal verdachten'!N5-G5)</f>
        <v>1</v>
      </c>
      <c r="C5" s="1">
        <v>3</v>
      </c>
      <c r="D5" s="1">
        <v>1</v>
      </c>
      <c r="E5" s="1">
        <v>0</v>
      </c>
      <c r="F5" s="1">
        <f t="shared" si="0"/>
        <v>5</v>
      </c>
      <c r="G5" s="1">
        <f t="shared" si="1"/>
        <v>4</v>
      </c>
      <c r="H5" s="8">
        <f t="shared" si="2"/>
        <v>0.2</v>
      </c>
      <c r="I5" s="8">
        <f t="shared" si="3"/>
        <v>0.6</v>
      </c>
      <c r="J5" s="8">
        <f t="shared" si="4"/>
        <v>0.2</v>
      </c>
      <c r="K5" s="8">
        <f t="shared" si="5"/>
        <v>0</v>
      </c>
    </row>
    <row r="6" spans="1:11" ht="15.75">
      <c r="A6" s="1">
        <v>1844</v>
      </c>
      <c r="B6" s="1">
        <f>('aantal verdachten'!N6-G6)</f>
        <v>1</v>
      </c>
      <c r="C6" s="1">
        <v>1</v>
      </c>
      <c r="D6" s="1">
        <v>0</v>
      </c>
      <c r="E6" s="1">
        <v>0</v>
      </c>
      <c r="F6" s="1">
        <f t="shared" si="0"/>
        <v>2</v>
      </c>
      <c r="G6" s="1">
        <f t="shared" si="1"/>
        <v>1</v>
      </c>
      <c r="H6" s="8">
        <f t="shared" si="2"/>
        <v>0.5</v>
      </c>
      <c r="I6" s="8">
        <f t="shared" si="3"/>
        <v>0.5</v>
      </c>
      <c r="J6" s="8">
        <f t="shared" si="4"/>
        <v>0</v>
      </c>
      <c r="K6" s="8">
        <f t="shared" si="5"/>
        <v>0</v>
      </c>
    </row>
    <row r="7" spans="1:11" ht="15.75">
      <c r="A7" s="1">
        <v>1845</v>
      </c>
      <c r="B7" s="1">
        <f>('aantal verdachten'!N7-G7)</f>
        <v>1</v>
      </c>
      <c r="C7" s="1">
        <v>0</v>
      </c>
      <c r="D7" s="1">
        <v>0</v>
      </c>
      <c r="E7" s="1">
        <v>0</v>
      </c>
      <c r="F7" s="1">
        <f t="shared" si="0"/>
        <v>1</v>
      </c>
      <c r="G7" s="1">
        <f t="shared" si="1"/>
        <v>0</v>
      </c>
      <c r="H7" s="8">
        <f t="shared" si="2"/>
        <v>1</v>
      </c>
      <c r="I7" s="8">
        <f t="shared" si="3"/>
        <v>0</v>
      </c>
      <c r="J7" s="8">
        <f t="shared" si="4"/>
        <v>0</v>
      </c>
      <c r="K7" s="8">
        <f t="shared" si="5"/>
        <v>0</v>
      </c>
    </row>
    <row r="8" spans="1:11" ht="15.75">
      <c r="A8" s="1">
        <v>1846</v>
      </c>
      <c r="B8" s="1">
        <f>('aantal verdachten'!N8-G8)</f>
        <v>1</v>
      </c>
      <c r="C8" s="1">
        <v>9</v>
      </c>
      <c r="D8" s="1">
        <v>0</v>
      </c>
      <c r="E8" s="1">
        <v>0</v>
      </c>
      <c r="F8" s="1">
        <f t="shared" si="0"/>
        <v>10</v>
      </c>
      <c r="G8" s="1">
        <f t="shared" si="1"/>
        <v>9</v>
      </c>
      <c r="H8" s="8">
        <f t="shared" si="2"/>
        <v>0.1</v>
      </c>
      <c r="I8" s="8">
        <f t="shared" si="3"/>
        <v>0.9</v>
      </c>
      <c r="J8" s="8">
        <f t="shared" si="4"/>
        <v>0</v>
      </c>
      <c r="K8" s="8">
        <f t="shared" si="5"/>
        <v>0</v>
      </c>
    </row>
    <row r="9" spans="1:11" ht="15.75">
      <c r="A9" s="1">
        <v>1847</v>
      </c>
      <c r="B9" s="1">
        <f>('aantal verdachten'!N9-G9)</f>
        <v>2</v>
      </c>
      <c r="C9" s="1">
        <v>2</v>
      </c>
      <c r="D9" s="1">
        <v>0</v>
      </c>
      <c r="E9" s="1">
        <v>0</v>
      </c>
      <c r="F9" s="1">
        <f t="shared" si="0"/>
        <v>4</v>
      </c>
      <c r="G9" s="1">
        <f t="shared" si="1"/>
        <v>2</v>
      </c>
      <c r="H9" s="8">
        <f t="shared" si="2"/>
        <v>0.5</v>
      </c>
      <c r="I9" s="8">
        <f t="shared" si="3"/>
        <v>0.5</v>
      </c>
      <c r="J9" s="8">
        <f t="shared" si="4"/>
        <v>0</v>
      </c>
      <c r="K9" s="8">
        <f t="shared" si="5"/>
        <v>0</v>
      </c>
    </row>
    <row r="10" spans="1:11" ht="15.75">
      <c r="A10" s="1">
        <v>1848</v>
      </c>
      <c r="B10" s="1">
        <f>('aantal verdachten'!N10-G10)</f>
        <v>5</v>
      </c>
      <c r="C10" s="1">
        <v>0</v>
      </c>
      <c r="D10" s="1">
        <v>0</v>
      </c>
      <c r="E10" s="1">
        <v>1</v>
      </c>
      <c r="F10" s="1">
        <f t="shared" si="0"/>
        <v>6</v>
      </c>
      <c r="G10" s="1">
        <f t="shared" si="1"/>
        <v>1</v>
      </c>
      <c r="H10" s="8">
        <f t="shared" si="2"/>
        <v>0.8333333333333334</v>
      </c>
      <c r="I10" s="8">
        <f t="shared" si="3"/>
        <v>0</v>
      </c>
      <c r="J10" s="8">
        <f t="shared" si="4"/>
        <v>0</v>
      </c>
      <c r="K10" s="8">
        <f t="shared" si="5"/>
        <v>0.16666666666666666</v>
      </c>
    </row>
    <row r="11" spans="1:11" ht="15.75">
      <c r="A11" s="1">
        <v>1849</v>
      </c>
      <c r="B11" s="1">
        <f>('aantal verdachten'!N11-G11)</f>
        <v>3</v>
      </c>
      <c r="C11" s="1">
        <v>0</v>
      </c>
      <c r="D11" s="1">
        <v>1</v>
      </c>
      <c r="E11" s="1">
        <v>0</v>
      </c>
      <c r="F11" s="1">
        <f t="shared" si="0"/>
        <v>4</v>
      </c>
      <c r="G11" s="1">
        <f t="shared" si="1"/>
        <v>1</v>
      </c>
      <c r="H11" s="8">
        <f t="shared" si="2"/>
        <v>0.75</v>
      </c>
      <c r="I11" s="8">
        <f t="shared" si="3"/>
        <v>0</v>
      </c>
      <c r="J11" s="8">
        <f t="shared" si="4"/>
        <v>0.25</v>
      </c>
      <c r="K11" s="8">
        <f t="shared" si="5"/>
        <v>0</v>
      </c>
    </row>
    <row r="12" spans="1:11" ht="15.75">
      <c r="A12" s="1">
        <v>1850</v>
      </c>
      <c r="B12" s="1">
        <f>('aantal verdachten'!N12-G12)</f>
        <v>4</v>
      </c>
      <c r="C12" s="1">
        <v>2</v>
      </c>
      <c r="D12" s="1">
        <v>0</v>
      </c>
      <c r="E12" s="1">
        <v>1</v>
      </c>
      <c r="F12" s="1">
        <f t="shared" si="0"/>
        <v>7</v>
      </c>
      <c r="G12" s="1">
        <f t="shared" si="1"/>
        <v>3</v>
      </c>
      <c r="H12" s="8">
        <f t="shared" si="2"/>
        <v>0.5714285714285714</v>
      </c>
      <c r="I12" s="8">
        <f t="shared" si="3"/>
        <v>0.2857142857142857</v>
      </c>
      <c r="J12" s="8">
        <f t="shared" si="4"/>
        <v>0</v>
      </c>
      <c r="K12" s="8">
        <f t="shared" si="5"/>
        <v>0.14285714285714285</v>
      </c>
    </row>
    <row r="13" spans="1:11" ht="15.75">
      <c r="A13" s="1">
        <v>1851</v>
      </c>
      <c r="B13" s="1">
        <f>('aantal verdachten'!N13-G13)</f>
        <v>8</v>
      </c>
      <c r="C13" s="1">
        <v>4</v>
      </c>
      <c r="D13" s="1">
        <v>0</v>
      </c>
      <c r="E13" s="1">
        <v>1</v>
      </c>
      <c r="F13" s="1">
        <f t="shared" si="0"/>
        <v>13</v>
      </c>
      <c r="G13" s="1">
        <f t="shared" si="1"/>
        <v>5</v>
      </c>
      <c r="H13" s="8">
        <f t="shared" si="2"/>
        <v>0.6153846153846154</v>
      </c>
      <c r="I13" s="8">
        <f t="shared" si="3"/>
        <v>0.3076923076923077</v>
      </c>
      <c r="J13" s="8">
        <f t="shared" si="4"/>
        <v>0</v>
      </c>
      <c r="K13" s="8">
        <f t="shared" si="5"/>
        <v>0.07692307692307693</v>
      </c>
    </row>
    <row r="14" spans="1:11" ht="15.75">
      <c r="A14" s="1" t="s">
        <v>1</v>
      </c>
      <c r="B14" s="1">
        <f>('aantal verdachten'!N14-G14)</f>
        <v>27</v>
      </c>
      <c r="C14" s="1">
        <f>SUM(C3:C13)</f>
        <v>21</v>
      </c>
      <c r="D14" s="1">
        <f>SUM(D3:D13)</f>
        <v>2</v>
      </c>
      <c r="E14" s="1">
        <f>SUM(E3:E13)</f>
        <v>3</v>
      </c>
      <c r="F14" s="1">
        <f t="shared" si="0"/>
        <v>53</v>
      </c>
      <c r="G14" s="1">
        <f t="shared" si="1"/>
        <v>26</v>
      </c>
      <c r="H14" s="18">
        <f t="shared" si="2"/>
        <v>0.5094339622641509</v>
      </c>
      <c r="I14" s="18">
        <f t="shared" si="3"/>
        <v>0.39622641509433965</v>
      </c>
      <c r="J14" s="18">
        <f t="shared" si="4"/>
        <v>0.03773584905660377</v>
      </c>
      <c r="K14" s="18">
        <f t="shared" si="5"/>
        <v>0.05660377358490566</v>
      </c>
    </row>
    <row r="15" spans="1:5" ht="15.75">
      <c r="A15" s="4" t="s">
        <v>29</v>
      </c>
      <c r="B15" s="6">
        <f>(B14/F14)</f>
        <v>0.5094339622641509</v>
      </c>
      <c r="C15" s="6">
        <f>(C14/F14)</f>
        <v>0.39622641509433965</v>
      </c>
      <c r="D15" s="6">
        <f>(D14/F14)</f>
        <v>0.03773584905660377</v>
      </c>
      <c r="E15" s="6">
        <f>(E14/F14)</f>
        <v>0.05660377358490566</v>
      </c>
    </row>
    <row r="16" spans="2:11" s="14" customFormat="1" ht="12.75">
      <c r="B16" s="15"/>
      <c r="C16" s="15"/>
      <c r="D16" s="15"/>
      <c r="E16" s="15"/>
      <c r="F16" s="15"/>
      <c r="H16" s="17"/>
      <c r="I16" s="17"/>
      <c r="J16" s="17"/>
      <c r="K16" s="17"/>
    </row>
    <row r="17" spans="4:11" s="11" customFormat="1" ht="15.75">
      <c r="D17" s="4"/>
      <c r="H17" s="17"/>
      <c r="I17" s="17"/>
      <c r="J17" s="17"/>
      <c r="K17" s="17"/>
    </row>
    <row r="18" spans="3:11" s="9" customFormat="1" ht="30">
      <c r="C18" s="9" t="s">
        <v>24</v>
      </c>
      <c r="D18" s="10"/>
      <c r="G18" s="12"/>
      <c r="H18" s="10"/>
      <c r="I18" s="10"/>
      <c r="J18" s="10"/>
      <c r="K18" s="10"/>
    </row>
    <row r="20" spans="1:11" ht="15.75">
      <c r="A20" s="1" t="s">
        <v>0</v>
      </c>
      <c r="B20" s="1" t="s">
        <v>19</v>
      </c>
      <c r="C20" s="1" t="s">
        <v>20</v>
      </c>
      <c r="D20" s="1" t="s">
        <v>21</v>
      </c>
      <c r="E20" s="1" t="s">
        <v>22</v>
      </c>
      <c r="F20" s="1" t="s">
        <v>3</v>
      </c>
      <c r="G20" s="1" t="s">
        <v>25</v>
      </c>
      <c r="H20" s="4" t="s">
        <v>26</v>
      </c>
      <c r="I20" s="4" t="s">
        <v>33</v>
      </c>
      <c r="J20" s="4" t="s">
        <v>27</v>
      </c>
      <c r="K20" s="4" t="s">
        <v>28</v>
      </c>
    </row>
    <row r="21" spans="1:11" ht="15.75">
      <c r="A21" s="1">
        <v>1841</v>
      </c>
      <c r="B21" s="1">
        <f>('aantal verdachten'!N21-G21)</f>
        <v>0</v>
      </c>
      <c r="C21" s="1">
        <v>3</v>
      </c>
      <c r="D21" s="1">
        <v>0</v>
      </c>
      <c r="E21" s="1">
        <v>0</v>
      </c>
      <c r="F21" s="1">
        <f aca="true" t="shared" si="6" ref="F21:F32">SUM(B21:E21)</f>
        <v>3</v>
      </c>
      <c r="G21" s="1">
        <f aca="true" t="shared" si="7" ref="G21:G32">SUM(C21:E21)</f>
        <v>3</v>
      </c>
      <c r="H21" s="8">
        <f>(B21/F21)</f>
        <v>0</v>
      </c>
      <c r="I21" s="8">
        <f>(C21/F21)</f>
        <v>1</v>
      </c>
      <c r="J21" s="8">
        <f>(D21/F21)</f>
        <v>0</v>
      </c>
      <c r="K21" s="8">
        <f>(E21/F21)</f>
        <v>0</v>
      </c>
    </row>
    <row r="22" spans="1:11" ht="15.75">
      <c r="A22" s="1">
        <v>1842</v>
      </c>
      <c r="B22" s="1">
        <f>('aantal verdachten'!N22-G22)</f>
        <v>1</v>
      </c>
      <c r="C22" s="1">
        <v>1</v>
      </c>
      <c r="D22" s="1">
        <v>1</v>
      </c>
      <c r="E22" s="1">
        <v>1</v>
      </c>
      <c r="F22" s="1">
        <f t="shared" si="6"/>
        <v>4</v>
      </c>
      <c r="G22" s="1">
        <f t="shared" si="7"/>
        <v>3</v>
      </c>
      <c r="H22" s="8">
        <f aca="true" t="shared" si="8" ref="H22:H32">(B22/F22)</f>
        <v>0.25</v>
      </c>
      <c r="I22" s="8">
        <f aca="true" t="shared" si="9" ref="I22:I32">(C22/F22)</f>
        <v>0.25</v>
      </c>
      <c r="J22" s="8">
        <f aca="true" t="shared" si="10" ref="J22:J32">(D22/F22)</f>
        <v>0.25</v>
      </c>
      <c r="K22" s="8">
        <f aca="true" t="shared" si="11" ref="K22:K32">(E22/F22)</f>
        <v>0.25</v>
      </c>
    </row>
    <row r="23" spans="1:11" ht="15.75">
      <c r="A23" s="1">
        <v>1843</v>
      </c>
      <c r="B23" s="1">
        <f>('aantal verdachten'!N23-G23)</f>
        <v>3</v>
      </c>
      <c r="C23" s="1">
        <v>3</v>
      </c>
      <c r="D23" s="1">
        <v>2</v>
      </c>
      <c r="E23" s="1">
        <v>0</v>
      </c>
      <c r="F23" s="1">
        <f t="shared" si="6"/>
        <v>8</v>
      </c>
      <c r="G23" s="1">
        <f t="shared" si="7"/>
        <v>5</v>
      </c>
      <c r="H23" s="8">
        <f t="shared" si="8"/>
        <v>0.375</v>
      </c>
      <c r="I23" s="8">
        <f t="shared" si="9"/>
        <v>0.375</v>
      </c>
      <c r="J23" s="8">
        <f t="shared" si="10"/>
        <v>0.25</v>
      </c>
      <c r="K23" s="8">
        <f t="shared" si="11"/>
        <v>0</v>
      </c>
    </row>
    <row r="24" spans="1:11" ht="15.75">
      <c r="A24" s="1">
        <v>1844</v>
      </c>
      <c r="B24" s="1">
        <f>('aantal verdachten'!N24-G24)</f>
        <v>3</v>
      </c>
      <c r="C24" s="1">
        <v>0</v>
      </c>
      <c r="D24" s="1">
        <v>0</v>
      </c>
      <c r="E24" s="1">
        <v>0</v>
      </c>
      <c r="F24" s="1">
        <f t="shared" si="6"/>
        <v>3</v>
      </c>
      <c r="G24" s="1">
        <f t="shared" si="7"/>
        <v>0</v>
      </c>
      <c r="H24" s="8">
        <f t="shared" si="8"/>
        <v>1</v>
      </c>
      <c r="I24" s="8">
        <f t="shared" si="9"/>
        <v>0</v>
      </c>
      <c r="J24" s="8">
        <f t="shared" si="10"/>
        <v>0</v>
      </c>
      <c r="K24" s="8">
        <f t="shared" si="11"/>
        <v>0</v>
      </c>
    </row>
    <row r="25" spans="1:11" ht="15.75">
      <c r="A25" s="1">
        <v>1845</v>
      </c>
      <c r="B25" s="1">
        <f>('aantal verdachten'!N25-G25)</f>
        <v>2</v>
      </c>
      <c r="C25" s="1">
        <v>2</v>
      </c>
      <c r="D25" s="1">
        <v>0</v>
      </c>
      <c r="E25" s="1">
        <v>0</v>
      </c>
      <c r="F25" s="1">
        <f t="shared" si="6"/>
        <v>4</v>
      </c>
      <c r="G25" s="1">
        <f t="shared" si="7"/>
        <v>2</v>
      </c>
      <c r="H25" s="8">
        <f t="shared" si="8"/>
        <v>0.5</v>
      </c>
      <c r="I25" s="8">
        <f t="shared" si="9"/>
        <v>0.5</v>
      </c>
      <c r="J25" s="8">
        <f t="shared" si="10"/>
        <v>0</v>
      </c>
      <c r="K25" s="8">
        <f t="shared" si="11"/>
        <v>0</v>
      </c>
    </row>
    <row r="26" spans="1:11" ht="15.75">
      <c r="A26" s="1">
        <v>1846</v>
      </c>
      <c r="B26" s="1">
        <f>('aantal verdachten'!N26-G26)</f>
        <v>1</v>
      </c>
      <c r="C26" s="1">
        <v>0</v>
      </c>
      <c r="D26" s="1">
        <v>0</v>
      </c>
      <c r="E26" s="1">
        <v>0</v>
      </c>
      <c r="F26" s="1">
        <f t="shared" si="6"/>
        <v>1</v>
      </c>
      <c r="G26" s="1">
        <f t="shared" si="7"/>
        <v>0</v>
      </c>
      <c r="H26" s="8">
        <f t="shared" si="8"/>
        <v>1</v>
      </c>
      <c r="I26" s="8">
        <f t="shared" si="9"/>
        <v>0</v>
      </c>
      <c r="J26" s="8">
        <f t="shared" si="10"/>
        <v>0</v>
      </c>
      <c r="K26" s="8">
        <f t="shared" si="11"/>
        <v>0</v>
      </c>
    </row>
    <row r="27" spans="1:11" ht="15.75">
      <c r="A27" s="1">
        <v>1847</v>
      </c>
      <c r="B27" s="1">
        <f>('aantal verdachten'!N27-G27)</f>
        <v>1</v>
      </c>
      <c r="C27" s="1">
        <v>0</v>
      </c>
      <c r="D27" s="1">
        <v>0</v>
      </c>
      <c r="E27" s="1">
        <v>0</v>
      </c>
      <c r="F27" s="1">
        <f t="shared" si="6"/>
        <v>1</v>
      </c>
      <c r="G27" s="1">
        <f t="shared" si="7"/>
        <v>0</v>
      </c>
      <c r="H27" s="8">
        <f t="shared" si="8"/>
        <v>1</v>
      </c>
      <c r="I27" s="8">
        <f t="shared" si="9"/>
        <v>0</v>
      </c>
      <c r="J27" s="8">
        <f t="shared" si="10"/>
        <v>0</v>
      </c>
      <c r="K27" s="8">
        <f t="shared" si="11"/>
        <v>0</v>
      </c>
    </row>
    <row r="28" spans="1:11" ht="15.75">
      <c r="A28" s="1">
        <v>1848</v>
      </c>
      <c r="B28" s="1">
        <f>('aantal verdachten'!N28-G28)</f>
        <v>6</v>
      </c>
      <c r="C28" s="1">
        <v>1</v>
      </c>
      <c r="D28" s="1">
        <v>0</v>
      </c>
      <c r="E28" s="1">
        <v>0</v>
      </c>
      <c r="F28" s="1">
        <f t="shared" si="6"/>
        <v>7</v>
      </c>
      <c r="G28" s="1">
        <f t="shared" si="7"/>
        <v>1</v>
      </c>
      <c r="H28" s="8">
        <f t="shared" si="8"/>
        <v>0.8571428571428571</v>
      </c>
      <c r="I28" s="8">
        <f t="shared" si="9"/>
        <v>0.14285714285714285</v>
      </c>
      <c r="J28" s="8">
        <f t="shared" si="10"/>
        <v>0</v>
      </c>
      <c r="K28" s="8">
        <f t="shared" si="11"/>
        <v>0</v>
      </c>
    </row>
    <row r="29" spans="1:11" ht="15.75">
      <c r="A29" s="1">
        <v>1849</v>
      </c>
      <c r="B29" s="1">
        <f>('aantal verdachten'!N29-G29)</f>
        <v>5</v>
      </c>
      <c r="C29" s="1">
        <v>0</v>
      </c>
      <c r="D29" s="1">
        <v>0</v>
      </c>
      <c r="E29" s="1">
        <v>0</v>
      </c>
      <c r="F29" s="1">
        <f t="shared" si="6"/>
        <v>5</v>
      </c>
      <c r="G29" s="1">
        <f t="shared" si="7"/>
        <v>0</v>
      </c>
      <c r="H29" s="8">
        <f t="shared" si="8"/>
        <v>1</v>
      </c>
      <c r="I29" s="8">
        <f t="shared" si="9"/>
        <v>0</v>
      </c>
      <c r="J29" s="8">
        <f t="shared" si="10"/>
        <v>0</v>
      </c>
      <c r="K29" s="8">
        <f t="shared" si="11"/>
        <v>0</v>
      </c>
    </row>
    <row r="30" spans="1:11" ht="15.75">
      <c r="A30" s="1">
        <v>1850</v>
      </c>
      <c r="B30" s="1">
        <f>('aantal verdachten'!N30-G30)</f>
        <v>4</v>
      </c>
      <c r="C30" s="1">
        <v>2</v>
      </c>
      <c r="D30" s="1">
        <v>0</v>
      </c>
      <c r="E30" s="1">
        <v>0</v>
      </c>
      <c r="F30" s="1">
        <f t="shared" si="6"/>
        <v>6</v>
      </c>
      <c r="G30" s="1">
        <f t="shared" si="7"/>
        <v>2</v>
      </c>
      <c r="H30" s="8">
        <f t="shared" si="8"/>
        <v>0.6666666666666666</v>
      </c>
      <c r="I30" s="8">
        <f t="shared" si="9"/>
        <v>0.3333333333333333</v>
      </c>
      <c r="J30" s="8">
        <f t="shared" si="10"/>
        <v>0</v>
      </c>
      <c r="K30" s="8">
        <f t="shared" si="11"/>
        <v>0</v>
      </c>
    </row>
    <row r="31" spans="1:11" ht="15.75">
      <c r="A31" s="1">
        <v>1851</v>
      </c>
      <c r="B31" s="1">
        <f>('aantal verdachten'!N31-G31)</f>
        <v>1</v>
      </c>
      <c r="C31" s="1">
        <v>3</v>
      </c>
      <c r="D31" s="1">
        <v>0</v>
      </c>
      <c r="E31" s="1">
        <v>0</v>
      </c>
      <c r="F31" s="1">
        <f t="shared" si="6"/>
        <v>4</v>
      </c>
      <c r="G31" s="1">
        <f t="shared" si="7"/>
        <v>3</v>
      </c>
      <c r="H31" s="8">
        <f t="shared" si="8"/>
        <v>0.25</v>
      </c>
      <c r="I31" s="8">
        <f t="shared" si="9"/>
        <v>0.75</v>
      </c>
      <c r="J31" s="8">
        <f t="shared" si="10"/>
        <v>0</v>
      </c>
      <c r="K31" s="8">
        <f t="shared" si="11"/>
        <v>0</v>
      </c>
    </row>
    <row r="32" spans="1:11" ht="15.75">
      <c r="A32" s="1" t="s">
        <v>1</v>
      </c>
      <c r="B32" s="1">
        <f>SUM(B21:B31)</f>
        <v>27</v>
      </c>
      <c r="C32" s="1">
        <f>SUM(C21:C31)</f>
        <v>15</v>
      </c>
      <c r="D32" s="1">
        <f>SUM(D21:D31)</f>
        <v>3</v>
      </c>
      <c r="E32" s="1">
        <f>SUM(E21:E31)</f>
        <v>1</v>
      </c>
      <c r="F32" s="1">
        <f t="shared" si="6"/>
        <v>46</v>
      </c>
      <c r="G32" s="1">
        <f t="shared" si="7"/>
        <v>19</v>
      </c>
      <c r="H32" s="18">
        <f t="shared" si="8"/>
        <v>0.5869565217391305</v>
      </c>
      <c r="I32" s="18">
        <f t="shared" si="9"/>
        <v>0.32608695652173914</v>
      </c>
      <c r="J32" s="18">
        <f t="shared" si="10"/>
        <v>0.06521739130434782</v>
      </c>
      <c r="K32" s="18">
        <f t="shared" si="11"/>
        <v>0.021739130434782608</v>
      </c>
    </row>
    <row r="33" spans="1:5" ht="15.75">
      <c r="A33" s="4" t="s">
        <v>29</v>
      </c>
      <c r="B33" s="6">
        <f>(B32/F32)</f>
        <v>0.5869565217391305</v>
      </c>
      <c r="C33" s="6">
        <f>(C32/F32)</f>
        <v>0.32608695652173914</v>
      </c>
      <c r="D33" s="6">
        <f>(D32/F32)</f>
        <v>0.06521739130434782</v>
      </c>
      <c r="E33" s="6">
        <f>(E32/F32)</f>
        <v>0.021739130434782608</v>
      </c>
    </row>
    <row r="34" spans="1:6" ht="12.75">
      <c r="A34" s="14"/>
      <c r="B34" s="15"/>
      <c r="C34" s="15"/>
      <c r="D34" s="15"/>
      <c r="E34" s="15"/>
      <c r="F34" s="15"/>
    </row>
    <row r="36" spans="3:11" s="9" customFormat="1" ht="30">
      <c r="C36" s="9" t="s">
        <v>3</v>
      </c>
      <c r="G36" s="12"/>
      <c r="H36" s="10"/>
      <c r="I36" s="10"/>
      <c r="J36" s="10"/>
      <c r="K36" s="10"/>
    </row>
    <row r="37" spans="1:11" ht="15.75">
      <c r="A37" s="1" t="s">
        <v>0</v>
      </c>
      <c r="B37" s="1" t="s">
        <v>19</v>
      </c>
      <c r="C37" s="1" t="s">
        <v>20</v>
      </c>
      <c r="D37" s="1" t="s">
        <v>21</v>
      </c>
      <c r="E37" s="1" t="s">
        <v>22</v>
      </c>
      <c r="F37" s="1" t="s">
        <v>3</v>
      </c>
      <c r="G37" s="1" t="s">
        <v>25</v>
      </c>
      <c r="H37" s="4" t="s">
        <v>26</v>
      </c>
      <c r="I37" s="4" t="s">
        <v>33</v>
      </c>
      <c r="J37" s="4" t="s">
        <v>27</v>
      </c>
      <c r="K37" s="4" t="s">
        <v>28</v>
      </c>
    </row>
    <row r="38" spans="1:11" ht="15.75">
      <c r="A38" s="1">
        <v>1841</v>
      </c>
      <c r="B38" s="1">
        <f>('aantal verdachten'!N40-G38)</f>
        <v>1</v>
      </c>
      <c r="C38" s="1">
        <f aca="true" t="shared" si="12" ref="C38:E39">SUM(C3,C21)</f>
        <v>3</v>
      </c>
      <c r="D38" s="1">
        <f t="shared" si="12"/>
        <v>0</v>
      </c>
      <c r="E38" s="1">
        <f t="shared" si="12"/>
        <v>0</v>
      </c>
      <c r="F38" s="1">
        <f aca="true" t="shared" si="13" ref="F38:F49">SUM(B38:E38)</f>
        <v>4</v>
      </c>
      <c r="G38" s="1">
        <f aca="true" t="shared" si="14" ref="G38:G49">SUM(C38:E38)</f>
        <v>3</v>
      </c>
      <c r="H38" s="8">
        <f>(B38/F38)</f>
        <v>0.25</v>
      </c>
      <c r="I38" s="8">
        <f>(C38/F38)</f>
        <v>0.75</v>
      </c>
      <c r="J38" s="8">
        <f>(D38/F38)</f>
        <v>0</v>
      </c>
      <c r="K38" s="8">
        <f>(E38/F38)</f>
        <v>0</v>
      </c>
    </row>
    <row r="39" spans="1:11" ht="15.75">
      <c r="A39" s="1">
        <v>1842</v>
      </c>
      <c r="B39" s="1">
        <f>('aantal verdachten'!N41-G39)</f>
        <v>1</v>
      </c>
      <c r="C39" s="1">
        <f t="shared" si="12"/>
        <v>1</v>
      </c>
      <c r="D39" s="1">
        <f t="shared" si="12"/>
        <v>1</v>
      </c>
      <c r="E39" s="1">
        <f t="shared" si="12"/>
        <v>1</v>
      </c>
      <c r="F39" s="1">
        <f t="shared" si="13"/>
        <v>4</v>
      </c>
      <c r="G39" s="1">
        <f t="shared" si="14"/>
        <v>3</v>
      </c>
      <c r="H39" s="8">
        <f aca="true" t="shared" si="15" ref="H39:H49">(B39/F39)</f>
        <v>0.25</v>
      </c>
      <c r="I39" s="8">
        <f aca="true" t="shared" si="16" ref="I39:I49">(C39/F39)</f>
        <v>0.25</v>
      </c>
      <c r="J39" s="8">
        <f aca="true" t="shared" si="17" ref="J39:J49">(D39/F39)</f>
        <v>0.25</v>
      </c>
      <c r="K39" s="8">
        <f aca="true" t="shared" si="18" ref="K39:K49">(E39/F39)</f>
        <v>0.25</v>
      </c>
    </row>
    <row r="40" spans="1:11" ht="15.75">
      <c r="A40" s="1">
        <v>1843</v>
      </c>
      <c r="B40" s="1">
        <f>('aantal verdachten'!N42-G40)</f>
        <v>4</v>
      </c>
      <c r="C40" s="1">
        <f aca="true" t="shared" si="19" ref="C40:C46">SUM(C5,C23)</f>
        <v>6</v>
      </c>
      <c r="D40" s="1">
        <v>4</v>
      </c>
      <c r="E40" s="1">
        <f>SUM(E5,E23)</f>
        <v>0</v>
      </c>
      <c r="F40" s="1">
        <f t="shared" si="13"/>
        <v>14</v>
      </c>
      <c r="G40" s="1">
        <f t="shared" si="14"/>
        <v>10</v>
      </c>
      <c r="H40" s="8">
        <f t="shared" si="15"/>
        <v>0.2857142857142857</v>
      </c>
      <c r="I40" s="8">
        <f t="shared" si="16"/>
        <v>0.42857142857142855</v>
      </c>
      <c r="J40" s="8">
        <f t="shared" si="17"/>
        <v>0.2857142857142857</v>
      </c>
      <c r="K40" s="8">
        <f t="shared" si="18"/>
        <v>0</v>
      </c>
    </row>
    <row r="41" spans="1:11" ht="15.75">
      <c r="A41" s="1">
        <v>1844</v>
      </c>
      <c r="B41" s="1">
        <f>('aantal verdachten'!N43-G41)</f>
        <v>4</v>
      </c>
      <c r="C41" s="1">
        <f t="shared" si="19"/>
        <v>1</v>
      </c>
      <c r="D41" s="1">
        <f aca="true" t="shared" si="20" ref="D41:D46">SUM(D6,D24)</f>
        <v>0</v>
      </c>
      <c r="E41" s="1">
        <v>1</v>
      </c>
      <c r="F41" s="1">
        <f t="shared" si="13"/>
        <v>6</v>
      </c>
      <c r="G41" s="1">
        <f t="shared" si="14"/>
        <v>2</v>
      </c>
      <c r="H41" s="8">
        <f t="shared" si="15"/>
        <v>0.6666666666666666</v>
      </c>
      <c r="I41" s="8">
        <f t="shared" si="16"/>
        <v>0.16666666666666666</v>
      </c>
      <c r="J41" s="8">
        <f t="shared" si="17"/>
        <v>0</v>
      </c>
      <c r="K41" s="8">
        <f t="shared" si="18"/>
        <v>0.16666666666666666</v>
      </c>
    </row>
    <row r="42" spans="1:11" ht="15.75">
      <c r="A42" s="1">
        <v>1845</v>
      </c>
      <c r="B42" s="1">
        <f>('aantal verdachten'!N44-G42)</f>
        <v>3</v>
      </c>
      <c r="C42" s="1">
        <f t="shared" si="19"/>
        <v>2</v>
      </c>
      <c r="D42" s="1">
        <f t="shared" si="20"/>
        <v>0</v>
      </c>
      <c r="E42" s="1">
        <f aca="true" t="shared" si="21" ref="E42:E48">SUM(E7,E25)</f>
        <v>0</v>
      </c>
      <c r="F42" s="1">
        <f t="shared" si="13"/>
        <v>5</v>
      </c>
      <c r="G42" s="1">
        <f t="shared" si="14"/>
        <v>2</v>
      </c>
      <c r="H42" s="8">
        <f t="shared" si="15"/>
        <v>0.6</v>
      </c>
      <c r="I42" s="8">
        <f t="shared" si="16"/>
        <v>0.4</v>
      </c>
      <c r="J42" s="8">
        <f t="shared" si="17"/>
        <v>0</v>
      </c>
      <c r="K42" s="8">
        <f t="shared" si="18"/>
        <v>0</v>
      </c>
    </row>
    <row r="43" spans="1:11" ht="15.75">
      <c r="A43" s="1">
        <v>1846</v>
      </c>
      <c r="B43" s="1">
        <f>('aantal verdachten'!N45-G43)</f>
        <v>2</v>
      </c>
      <c r="C43" s="1">
        <f t="shared" si="19"/>
        <v>9</v>
      </c>
      <c r="D43" s="1">
        <f t="shared" si="20"/>
        <v>0</v>
      </c>
      <c r="E43" s="1">
        <f t="shared" si="21"/>
        <v>0</v>
      </c>
      <c r="F43" s="1">
        <f t="shared" si="13"/>
        <v>11</v>
      </c>
      <c r="G43" s="1">
        <f t="shared" si="14"/>
        <v>9</v>
      </c>
      <c r="H43" s="8">
        <f t="shared" si="15"/>
        <v>0.18181818181818182</v>
      </c>
      <c r="I43" s="8">
        <f t="shared" si="16"/>
        <v>0.8181818181818182</v>
      </c>
      <c r="J43" s="8">
        <f t="shared" si="17"/>
        <v>0</v>
      </c>
      <c r="K43" s="8">
        <f t="shared" si="18"/>
        <v>0</v>
      </c>
    </row>
    <row r="44" spans="1:11" ht="15.75">
      <c r="A44" s="1">
        <v>1847</v>
      </c>
      <c r="B44" s="1">
        <f>('aantal verdachten'!N46-G44)</f>
        <v>3</v>
      </c>
      <c r="C44" s="1">
        <f t="shared" si="19"/>
        <v>2</v>
      </c>
      <c r="D44" s="1">
        <f t="shared" si="20"/>
        <v>0</v>
      </c>
      <c r="E44" s="1">
        <f t="shared" si="21"/>
        <v>0</v>
      </c>
      <c r="F44" s="1">
        <f t="shared" si="13"/>
        <v>5</v>
      </c>
      <c r="G44" s="1">
        <f t="shared" si="14"/>
        <v>2</v>
      </c>
      <c r="H44" s="8">
        <f t="shared" si="15"/>
        <v>0.6</v>
      </c>
      <c r="I44" s="8">
        <f t="shared" si="16"/>
        <v>0.4</v>
      </c>
      <c r="J44" s="8">
        <f t="shared" si="17"/>
        <v>0</v>
      </c>
      <c r="K44" s="8">
        <f t="shared" si="18"/>
        <v>0</v>
      </c>
    </row>
    <row r="45" spans="1:11" ht="15.75">
      <c r="A45" s="1">
        <v>1848</v>
      </c>
      <c r="B45" s="1">
        <f>('aantal verdachten'!N47-G45)</f>
        <v>11</v>
      </c>
      <c r="C45" s="1">
        <f t="shared" si="19"/>
        <v>1</v>
      </c>
      <c r="D45" s="1">
        <f t="shared" si="20"/>
        <v>0</v>
      </c>
      <c r="E45" s="1">
        <f t="shared" si="21"/>
        <v>1</v>
      </c>
      <c r="F45" s="1">
        <f t="shared" si="13"/>
        <v>13</v>
      </c>
      <c r="G45" s="1">
        <f t="shared" si="14"/>
        <v>2</v>
      </c>
      <c r="H45" s="8">
        <f t="shared" si="15"/>
        <v>0.8461538461538461</v>
      </c>
      <c r="I45" s="8">
        <f t="shared" si="16"/>
        <v>0.07692307692307693</v>
      </c>
      <c r="J45" s="8">
        <f t="shared" si="17"/>
        <v>0</v>
      </c>
      <c r="K45" s="8">
        <f t="shared" si="18"/>
        <v>0.07692307692307693</v>
      </c>
    </row>
    <row r="46" spans="1:11" ht="15.75">
      <c r="A46" s="1">
        <v>1849</v>
      </c>
      <c r="B46" s="1">
        <f>('aantal verdachten'!N48-G46)</f>
        <v>8</v>
      </c>
      <c r="C46" s="1">
        <f t="shared" si="19"/>
        <v>0</v>
      </c>
      <c r="D46" s="1">
        <f t="shared" si="20"/>
        <v>1</v>
      </c>
      <c r="E46" s="1">
        <f t="shared" si="21"/>
        <v>0</v>
      </c>
      <c r="F46" s="1">
        <f t="shared" si="13"/>
        <v>9</v>
      </c>
      <c r="G46" s="1">
        <f t="shared" si="14"/>
        <v>1</v>
      </c>
      <c r="H46" s="8">
        <f t="shared" si="15"/>
        <v>0.8888888888888888</v>
      </c>
      <c r="I46" s="8">
        <f t="shared" si="16"/>
        <v>0</v>
      </c>
      <c r="J46" s="8">
        <f t="shared" si="17"/>
        <v>0.1111111111111111</v>
      </c>
      <c r="K46" s="8">
        <f t="shared" si="18"/>
        <v>0</v>
      </c>
    </row>
    <row r="47" spans="1:11" ht="15.75">
      <c r="A47" s="1">
        <v>1850</v>
      </c>
      <c r="B47" s="1">
        <f>('aantal verdachten'!N49-G47)</f>
        <v>8</v>
      </c>
      <c r="C47" s="1">
        <f>SUM(C12,C30)</f>
        <v>4</v>
      </c>
      <c r="D47" s="1">
        <f>SUM(D12,D30)</f>
        <v>0</v>
      </c>
      <c r="E47" s="1">
        <f t="shared" si="21"/>
        <v>1</v>
      </c>
      <c r="F47" s="1">
        <f t="shared" si="13"/>
        <v>13</v>
      </c>
      <c r="G47" s="1">
        <f t="shared" si="14"/>
        <v>5</v>
      </c>
      <c r="H47" s="8">
        <f t="shared" si="15"/>
        <v>0.6153846153846154</v>
      </c>
      <c r="I47" s="8">
        <f t="shared" si="16"/>
        <v>0.3076923076923077</v>
      </c>
      <c r="J47" s="8">
        <f t="shared" si="17"/>
        <v>0</v>
      </c>
      <c r="K47" s="8">
        <f t="shared" si="18"/>
        <v>0.07692307692307693</v>
      </c>
    </row>
    <row r="48" spans="1:11" ht="15.75">
      <c r="A48" s="1">
        <v>1851</v>
      </c>
      <c r="B48" s="1">
        <f>('aantal verdachten'!N50-G48)</f>
        <v>9</v>
      </c>
      <c r="C48" s="1">
        <f>SUM(C13,C31)</f>
        <v>7</v>
      </c>
      <c r="D48" s="1">
        <f>SUM(D13,D31)</f>
        <v>0</v>
      </c>
      <c r="E48" s="1">
        <f t="shared" si="21"/>
        <v>1</v>
      </c>
      <c r="F48" s="1">
        <f t="shared" si="13"/>
        <v>17</v>
      </c>
      <c r="G48" s="1">
        <f t="shared" si="14"/>
        <v>8</v>
      </c>
      <c r="H48" s="8">
        <f t="shared" si="15"/>
        <v>0.5294117647058824</v>
      </c>
      <c r="I48" s="8">
        <f t="shared" si="16"/>
        <v>0.4117647058823529</v>
      </c>
      <c r="J48" s="8">
        <f t="shared" si="17"/>
        <v>0</v>
      </c>
      <c r="K48" s="8">
        <f t="shared" si="18"/>
        <v>0.058823529411764705</v>
      </c>
    </row>
    <row r="49" spans="1:11" ht="15.75">
      <c r="A49" s="1" t="s">
        <v>1</v>
      </c>
      <c r="B49" s="1">
        <f>SUM(B38:B48)</f>
        <v>54</v>
      </c>
      <c r="C49" s="1">
        <f>SUM(C38:C48)</f>
        <v>36</v>
      </c>
      <c r="D49" s="1">
        <f>SUM(D38:D48)</f>
        <v>6</v>
      </c>
      <c r="E49" s="1">
        <f>SUM(E38:E48)</f>
        <v>5</v>
      </c>
      <c r="F49" s="1">
        <f t="shared" si="13"/>
        <v>101</v>
      </c>
      <c r="G49" s="1">
        <f t="shared" si="14"/>
        <v>47</v>
      </c>
      <c r="H49" s="18">
        <f t="shared" si="15"/>
        <v>0.5346534653465347</v>
      </c>
      <c r="I49" s="18">
        <f t="shared" si="16"/>
        <v>0.3564356435643564</v>
      </c>
      <c r="J49" s="18">
        <f t="shared" si="17"/>
        <v>0.0594059405940594</v>
      </c>
      <c r="K49" s="18">
        <f t="shared" si="18"/>
        <v>0.04950495049504951</v>
      </c>
    </row>
    <row r="50" spans="1:7" ht="15.75">
      <c r="A50" s="4" t="s">
        <v>29</v>
      </c>
      <c r="B50" s="6">
        <f>(B49/F49)</f>
        <v>0.5346534653465347</v>
      </c>
      <c r="C50" s="6">
        <f>(C49/F49)</f>
        <v>0.3564356435643564</v>
      </c>
      <c r="D50" s="6">
        <f>(D49/F49)</f>
        <v>0.0594059405940594</v>
      </c>
      <c r="E50" s="6">
        <f>(E49/F49)</f>
        <v>0.04950495049504951</v>
      </c>
      <c r="G50" s="1"/>
    </row>
    <row r="51" spans="1:6" ht="12.75">
      <c r="A51" s="14"/>
      <c r="B51" s="15"/>
      <c r="C51" s="15"/>
      <c r="D51" s="15"/>
      <c r="E51" s="15"/>
      <c r="F51" s="15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5">
      <selection activeCell="M32" sqref="M32"/>
    </sheetView>
  </sheetViews>
  <sheetFormatPr defaultColWidth="9.140625" defaultRowHeight="12.75"/>
  <cols>
    <col min="1" max="14" width="12.7109375" style="11" customWidth="1"/>
    <col min="15" max="15" width="23.57421875" style="11" customWidth="1"/>
    <col min="16" max="16384" width="12.7109375" style="11" customWidth="1"/>
  </cols>
  <sheetData>
    <row r="1" s="12" customFormat="1" ht="30">
      <c r="F1" s="12" t="s">
        <v>16</v>
      </c>
    </row>
    <row r="2" spans="1:15" ht="15.75">
      <c r="A2" s="1" t="s">
        <v>0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1" t="s">
        <v>12</v>
      </c>
      <c r="K2" s="1" t="s">
        <v>13</v>
      </c>
      <c r="L2" s="1" t="s">
        <v>14</v>
      </c>
      <c r="M2" s="1" t="s">
        <v>15</v>
      </c>
      <c r="N2" s="1" t="s">
        <v>3</v>
      </c>
      <c r="O2" s="1" t="s">
        <v>34</v>
      </c>
    </row>
    <row r="3" spans="1:15" ht="15.75">
      <c r="A3" s="1">
        <v>1841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1</v>
      </c>
      <c r="J3" s="1">
        <v>0</v>
      </c>
      <c r="K3" s="1">
        <v>0</v>
      </c>
      <c r="L3" s="1">
        <v>0</v>
      </c>
      <c r="M3" s="1">
        <v>0</v>
      </c>
      <c r="N3" s="1">
        <f>SUM(B3:M3)</f>
        <v>1</v>
      </c>
      <c r="O3" s="7">
        <f>(N3/'aantal verdachten'!N3)</f>
        <v>1</v>
      </c>
    </row>
    <row r="4" spans="1:15" ht="15.75">
      <c r="A4" s="1">
        <v>1842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f aca="true" t="shared" si="0" ref="N4:N14">SUM(B4:M4)</f>
        <v>0</v>
      </c>
      <c r="O4" s="7" t="e">
        <f>(N4/'aantal verdachten'!N4)</f>
        <v>#DIV/0!</v>
      </c>
    </row>
    <row r="5" spans="1:15" ht="15.75">
      <c r="A5" s="1">
        <v>1843</v>
      </c>
      <c r="B5" s="1">
        <v>0</v>
      </c>
      <c r="C5" s="1">
        <v>0</v>
      </c>
      <c r="D5" s="1">
        <v>0</v>
      </c>
      <c r="E5" s="1">
        <v>1</v>
      </c>
      <c r="F5" s="1">
        <v>0</v>
      </c>
      <c r="G5" s="1">
        <v>0</v>
      </c>
      <c r="H5" s="1">
        <v>0</v>
      </c>
      <c r="I5" s="1">
        <v>0</v>
      </c>
      <c r="J5" s="1">
        <v>1</v>
      </c>
      <c r="K5" s="1">
        <v>1</v>
      </c>
      <c r="L5" s="1">
        <v>0</v>
      </c>
      <c r="M5" s="1">
        <v>0</v>
      </c>
      <c r="N5" s="1">
        <f t="shared" si="0"/>
        <v>3</v>
      </c>
      <c r="O5" s="7">
        <f>(N5/'aantal verdachten'!N5)</f>
        <v>0.6</v>
      </c>
    </row>
    <row r="6" spans="1:15" ht="15.75">
      <c r="A6" s="1">
        <v>1844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1</v>
      </c>
      <c r="M6" s="1">
        <v>0</v>
      </c>
      <c r="N6" s="1">
        <f t="shared" si="0"/>
        <v>1</v>
      </c>
      <c r="O6" s="7">
        <f>(N6/'aantal verdachten'!N6)</f>
        <v>0.5</v>
      </c>
    </row>
    <row r="7" spans="1:15" ht="15.75">
      <c r="A7" s="1">
        <v>1845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f t="shared" si="0"/>
        <v>0</v>
      </c>
      <c r="O7" s="7">
        <f>(N7/'aantal verdachten'!N7)</f>
        <v>0</v>
      </c>
    </row>
    <row r="8" spans="1:15" ht="15.75">
      <c r="A8" s="1">
        <v>1846</v>
      </c>
      <c r="B8" s="1">
        <v>1</v>
      </c>
      <c r="C8" s="1">
        <v>3</v>
      </c>
      <c r="D8" s="1">
        <v>0</v>
      </c>
      <c r="E8" s="1">
        <v>0</v>
      </c>
      <c r="F8" s="1">
        <v>0</v>
      </c>
      <c r="G8" s="1">
        <v>0</v>
      </c>
      <c r="H8" s="1">
        <v>1</v>
      </c>
      <c r="I8" s="1">
        <v>0</v>
      </c>
      <c r="J8" s="1">
        <v>1</v>
      </c>
      <c r="K8" s="1">
        <v>1</v>
      </c>
      <c r="L8" s="1">
        <v>1</v>
      </c>
      <c r="M8" s="1">
        <v>2</v>
      </c>
      <c r="N8" s="1">
        <f t="shared" si="0"/>
        <v>10</v>
      </c>
      <c r="O8" s="7">
        <f>(N8/'aantal verdachten'!N8)</f>
        <v>1</v>
      </c>
    </row>
    <row r="9" spans="1:15" ht="15.75">
      <c r="A9" s="1">
        <v>1847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2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f t="shared" si="0"/>
        <v>2</v>
      </c>
      <c r="O9" s="7">
        <f>(N9/'aantal verdachten'!N9)</f>
        <v>0.5</v>
      </c>
    </row>
    <row r="10" spans="1:15" ht="15.75">
      <c r="A10" s="1">
        <v>1848</v>
      </c>
      <c r="B10" s="1">
        <v>1</v>
      </c>
      <c r="C10" s="1">
        <v>0</v>
      </c>
      <c r="D10" s="1">
        <v>0</v>
      </c>
      <c r="E10" s="1">
        <v>0</v>
      </c>
      <c r="F10" s="1">
        <v>2</v>
      </c>
      <c r="G10" s="1">
        <v>0</v>
      </c>
      <c r="H10" s="1">
        <v>0</v>
      </c>
      <c r="I10" s="1">
        <v>1</v>
      </c>
      <c r="J10" s="1">
        <v>0</v>
      </c>
      <c r="K10" s="1">
        <v>0</v>
      </c>
      <c r="L10" s="1">
        <v>0</v>
      </c>
      <c r="M10" s="1">
        <v>1</v>
      </c>
      <c r="N10" s="1">
        <f t="shared" si="0"/>
        <v>5</v>
      </c>
      <c r="O10" s="7">
        <f>(N10/'aantal verdachten'!N10)</f>
        <v>0.8333333333333334</v>
      </c>
    </row>
    <row r="11" spans="1:15" ht="15.75">
      <c r="A11" s="1">
        <v>1849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1</v>
      </c>
      <c r="H11" s="1">
        <v>0</v>
      </c>
      <c r="I11" s="1">
        <v>0</v>
      </c>
      <c r="J11" s="1">
        <v>0</v>
      </c>
      <c r="K11" s="1">
        <v>2</v>
      </c>
      <c r="L11" s="1">
        <v>0</v>
      </c>
      <c r="M11" s="1">
        <v>0</v>
      </c>
      <c r="N11" s="1">
        <f t="shared" si="0"/>
        <v>3</v>
      </c>
      <c r="O11" s="7">
        <f>(N11/'aantal verdachten'!N11)</f>
        <v>0.75</v>
      </c>
    </row>
    <row r="12" spans="1:15" ht="15.75">
      <c r="A12" s="1">
        <v>1850</v>
      </c>
      <c r="B12" s="1">
        <v>0</v>
      </c>
      <c r="C12" s="1">
        <v>0</v>
      </c>
      <c r="D12" s="1">
        <v>1</v>
      </c>
      <c r="E12" s="1">
        <v>0</v>
      </c>
      <c r="F12" s="1">
        <v>1</v>
      </c>
      <c r="G12" s="1">
        <v>1</v>
      </c>
      <c r="H12" s="1">
        <v>1</v>
      </c>
      <c r="I12" s="1">
        <v>0</v>
      </c>
      <c r="J12" s="1">
        <v>0</v>
      </c>
      <c r="K12" s="1">
        <v>3</v>
      </c>
      <c r="L12" s="1">
        <v>0</v>
      </c>
      <c r="M12" s="1">
        <v>0</v>
      </c>
      <c r="N12" s="1">
        <f t="shared" si="0"/>
        <v>7</v>
      </c>
      <c r="O12" s="7">
        <f>(N12/'aantal verdachten'!N12)</f>
        <v>1</v>
      </c>
    </row>
    <row r="13" spans="1:15" ht="15.75">
      <c r="A13" s="1">
        <v>1851</v>
      </c>
      <c r="B13" s="1">
        <v>0</v>
      </c>
      <c r="C13" s="1">
        <v>1</v>
      </c>
      <c r="D13" s="1">
        <v>2</v>
      </c>
      <c r="E13" s="1">
        <v>0</v>
      </c>
      <c r="F13" s="1">
        <v>0</v>
      </c>
      <c r="G13" s="1">
        <v>0</v>
      </c>
      <c r="H13" s="1">
        <v>0</v>
      </c>
      <c r="I13" s="1">
        <v>2</v>
      </c>
      <c r="J13" s="1">
        <v>0</v>
      </c>
      <c r="K13" s="1">
        <v>1</v>
      </c>
      <c r="L13" s="1">
        <v>0</v>
      </c>
      <c r="M13" s="1">
        <v>2</v>
      </c>
      <c r="N13" s="1">
        <f t="shared" si="0"/>
        <v>8</v>
      </c>
      <c r="O13" s="7">
        <f>(N13/'aantal verdachten'!N13)</f>
        <v>0.6153846153846154</v>
      </c>
    </row>
    <row r="14" spans="1:15" ht="15.75">
      <c r="A14" s="1" t="s">
        <v>1</v>
      </c>
      <c r="B14" s="1">
        <f>SUM(B3:B13)</f>
        <v>2</v>
      </c>
      <c r="C14" s="1">
        <f aca="true" t="shared" si="1" ref="C14:M14">SUM(C3:C13)</f>
        <v>4</v>
      </c>
      <c r="D14" s="1">
        <f t="shared" si="1"/>
        <v>3</v>
      </c>
      <c r="E14" s="1">
        <f t="shared" si="1"/>
        <v>1</v>
      </c>
      <c r="F14" s="1">
        <f t="shared" si="1"/>
        <v>3</v>
      </c>
      <c r="G14" s="1">
        <f t="shared" si="1"/>
        <v>4</v>
      </c>
      <c r="H14" s="1">
        <f t="shared" si="1"/>
        <v>2</v>
      </c>
      <c r="I14" s="1">
        <f t="shared" si="1"/>
        <v>4</v>
      </c>
      <c r="J14" s="1">
        <f t="shared" si="1"/>
        <v>2</v>
      </c>
      <c r="K14" s="1">
        <f t="shared" si="1"/>
        <v>8</v>
      </c>
      <c r="L14" s="1">
        <f t="shared" si="1"/>
        <v>2</v>
      </c>
      <c r="M14" s="1">
        <f t="shared" si="1"/>
        <v>5</v>
      </c>
      <c r="N14" s="1">
        <f t="shared" si="0"/>
        <v>40</v>
      </c>
      <c r="O14" s="7">
        <f>(N14/'aantal verdachten'!N14)</f>
        <v>0.7547169811320755</v>
      </c>
    </row>
    <row r="15" spans="1:13" ht="15.75">
      <c r="A15" s="4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2:14" s="17" customFormat="1" ht="12.7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ht="15.75">
      <c r="D17" s="4"/>
    </row>
    <row r="18" spans="4:6" s="12" customFormat="1" ht="30">
      <c r="D18" s="13"/>
      <c r="F18" s="12" t="s">
        <v>17</v>
      </c>
    </row>
    <row r="20" spans="1:15" ht="15.75">
      <c r="A20" s="1" t="s">
        <v>0</v>
      </c>
      <c r="B20" s="1" t="s">
        <v>4</v>
      </c>
      <c r="C20" s="1" t="s">
        <v>5</v>
      </c>
      <c r="D20" s="1" t="s">
        <v>6</v>
      </c>
      <c r="E20" s="1" t="s">
        <v>7</v>
      </c>
      <c r="F20" s="1" t="s">
        <v>8</v>
      </c>
      <c r="G20" s="1" t="s">
        <v>9</v>
      </c>
      <c r="H20" s="1" t="s">
        <v>10</v>
      </c>
      <c r="I20" s="1" t="s">
        <v>11</v>
      </c>
      <c r="J20" s="1" t="s">
        <v>12</v>
      </c>
      <c r="K20" s="1" t="s">
        <v>13</v>
      </c>
      <c r="L20" s="1" t="s">
        <v>14</v>
      </c>
      <c r="M20" s="1" t="s">
        <v>15</v>
      </c>
      <c r="N20" s="1" t="s">
        <v>3</v>
      </c>
      <c r="O20" s="1" t="s">
        <v>34</v>
      </c>
    </row>
    <row r="21" spans="1:15" ht="15.75">
      <c r="A21" s="1">
        <v>1841</v>
      </c>
      <c r="B21" s="1">
        <v>0</v>
      </c>
      <c r="C21" s="1">
        <v>0</v>
      </c>
      <c r="D21" s="1">
        <v>0</v>
      </c>
      <c r="E21" s="1">
        <v>0</v>
      </c>
      <c r="F21" s="1">
        <v>1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2</v>
      </c>
      <c r="M21" s="1">
        <v>0</v>
      </c>
      <c r="N21" s="1">
        <f>SUM(B21:M21)</f>
        <v>3</v>
      </c>
      <c r="O21" s="7">
        <f>(N21/'aantal verdachten'!N21)</f>
        <v>1</v>
      </c>
    </row>
    <row r="22" spans="1:15" ht="15.75">
      <c r="A22" s="1">
        <v>1842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1</v>
      </c>
      <c r="K22" s="1">
        <v>0</v>
      </c>
      <c r="L22" s="1">
        <v>0</v>
      </c>
      <c r="M22" s="1">
        <v>0</v>
      </c>
      <c r="N22" s="1">
        <f aca="true" t="shared" si="2" ref="N22:N32">SUM(B22:M22)</f>
        <v>1</v>
      </c>
      <c r="O22" s="7">
        <f>(N22/'aantal verdachten'!N22)</f>
        <v>0.25</v>
      </c>
    </row>
    <row r="23" spans="1:15" ht="15.75">
      <c r="A23" s="1">
        <v>1843</v>
      </c>
      <c r="B23" s="1">
        <v>0</v>
      </c>
      <c r="C23" s="1">
        <v>0</v>
      </c>
      <c r="D23" s="1">
        <v>1</v>
      </c>
      <c r="E23" s="1">
        <v>2</v>
      </c>
      <c r="F23" s="1">
        <v>0</v>
      </c>
      <c r="G23" s="1">
        <v>0</v>
      </c>
      <c r="H23" s="1">
        <v>0</v>
      </c>
      <c r="I23" s="1">
        <v>0</v>
      </c>
      <c r="J23" s="1">
        <v>2</v>
      </c>
      <c r="K23" s="1">
        <v>1</v>
      </c>
      <c r="L23" s="1">
        <v>0</v>
      </c>
      <c r="M23" s="1">
        <v>0</v>
      </c>
      <c r="N23" s="1">
        <f t="shared" si="2"/>
        <v>6</v>
      </c>
      <c r="O23" s="7">
        <f>(N23/'aantal verdachten'!N23)</f>
        <v>0.75</v>
      </c>
    </row>
    <row r="24" spans="1:15" ht="15.75">
      <c r="A24" s="1">
        <v>1844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3</v>
      </c>
      <c r="M24" s="1">
        <v>0</v>
      </c>
      <c r="N24" s="1">
        <f t="shared" si="2"/>
        <v>3</v>
      </c>
      <c r="O24" s="7">
        <f>(N24/'aantal verdachten'!N24)</f>
        <v>1</v>
      </c>
    </row>
    <row r="25" spans="1:15" ht="15.75">
      <c r="A25" s="1">
        <v>1845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1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1</v>
      </c>
      <c r="N25" s="1">
        <f t="shared" si="2"/>
        <v>2</v>
      </c>
      <c r="O25" s="7">
        <f>(N25/'aantal verdachten'!N25)</f>
        <v>0.5</v>
      </c>
    </row>
    <row r="26" spans="1:15" ht="15.75">
      <c r="A26" s="1">
        <v>1846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1</v>
      </c>
      <c r="K26" s="1">
        <v>0</v>
      </c>
      <c r="L26" s="1">
        <v>0</v>
      </c>
      <c r="M26" s="1">
        <v>0</v>
      </c>
      <c r="N26" s="1">
        <f t="shared" si="2"/>
        <v>1</v>
      </c>
      <c r="O26" s="7">
        <f>(N26/'aantal verdachten'!N26)</f>
        <v>1</v>
      </c>
    </row>
    <row r="27" spans="1:15" ht="15.75">
      <c r="A27" s="1">
        <v>1847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f t="shared" si="2"/>
        <v>0</v>
      </c>
      <c r="O27" s="7">
        <f>(N27/'aantal verdachten'!N27)</f>
        <v>0</v>
      </c>
    </row>
    <row r="28" spans="1:15" ht="15.75">
      <c r="A28" s="1">
        <v>1848</v>
      </c>
      <c r="B28" s="1">
        <v>1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1</v>
      </c>
      <c r="I28" s="1">
        <v>0</v>
      </c>
      <c r="J28" s="1">
        <v>1</v>
      </c>
      <c r="K28" s="1">
        <v>0</v>
      </c>
      <c r="L28" s="1">
        <v>0</v>
      </c>
      <c r="M28" s="1">
        <v>1</v>
      </c>
      <c r="N28" s="1">
        <f t="shared" si="2"/>
        <v>4</v>
      </c>
      <c r="O28" s="7">
        <f>(N28/'aantal verdachten'!N28)</f>
        <v>0.5714285714285714</v>
      </c>
    </row>
    <row r="29" spans="1:15" ht="15.75">
      <c r="A29" s="1">
        <v>1849</v>
      </c>
      <c r="B29" s="1">
        <v>0</v>
      </c>
      <c r="C29" s="1">
        <v>0</v>
      </c>
      <c r="D29" s="1">
        <v>0</v>
      </c>
      <c r="E29" s="1">
        <v>0</v>
      </c>
      <c r="F29" s="1">
        <v>1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1</v>
      </c>
      <c r="M29" s="1">
        <v>0</v>
      </c>
      <c r="N29" s="1">
        <f t="shared" si="2"/>
        <v>2</v>
      </c>
      <c r="O29" s="7">
        <f>(N29/'aantal verdachten'!N29)</f>
        <v>0.4</v>
      </c>
    </row>
    <row r="30" spans="1:15" ht="15.75">
      <c r="A30" s="1">
        <v>1850</v>
      </c>
      <c r="B30" s="1">
        <v>0</v>
      </c>
      <c r="C30" s="1">
        <v>1</v>
      </c>
      <c r="D30" s="1">
        <v>1</v>
      </c>
      <c r="E30" s="1">
        <v>0</v>
      </c>
      <c r="F30" s="1">
        <v>0</v>
      </c>
      <c r="G30" s="1">
        <v>1</v>
      </c>
      <c r="H30" s="1">
        <v>1</v>
      </c>
      <c r="I30" s="1">
        <v>0</v>
      </c>
      <c r="J30" s="1">
        <v>1</v>
      </c>
      <c r="K30" s="1">
        <v>0</v>
      </c>
      <c r="L30" s="1">
        <v>0</v>
      </c>
      <c r="M30" s="1">
        <v>1</v>
      </c>
      <c r="N30" s="1">
        <f t="shared" si="2"/>
        <v>6</v>
      </c>
      <c r="O30" s="7">
        <f>(N30/'aantal verdachten'!N30)</f>
        <v>1</v>
      </c>
    </row>
    <row r="31" spans="1:15" ht="15.75">
      <c r="A31" s="1">
        <v>1851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1</v>
      </c>
      <c r="H31" s="1">
        <v>0</v>
      </c>
      <c r="I31" s="1">
        <v>1</v>
      </c>
      <c r="J31" s="1">
        <v>0</v>
      </c>
      <c r="K31" s="1">
        <v>0</v>
      </c>
      <c r="L31" s="1">
        <v>0</v>
      </c>
      <c r="M31" s="1">
        <v>2</v>
      </c>
      <c r="N31" s="1">
        <f t="shared" si="2"/>
        <v>4</v>
      </c>
      <c r="O31" s="7">
        <f>(N31/'aantal verdachten'!N31)</f>
        <v>1</v>
      </c>
    </row>
    <row r="32" spans="1:15" ht="15.75">
      <c r="A32" s="1" t="s">
        <v>1</v>
      </c>
      <c r="B32" s="1">
        <f aca="true" t="shared" si="3" ref="B32:M32">SUM(B21:B31)</f>
        <v>1</v>
      </c>
      <c r="C32" s="1">
        <f t="shared" si="3"/>
        <v>1</v>
      </c>
      <c r="D32" s="1">
        <f t="shared" si="3"/>
        <v>2</v>
      </c>
      <c r="E32" s="1">
        <f t="shared" si="3"/>
        <v>2</v>
      </c>
      <c r="F32" s="1">
        <f t="shared" si="3"/>
        <v>2</v>
      </c>
      <c r="G32" s="1">
        <f t="shared" si="3"/>
        <v>3</v>
      </c>
      <c r="H32" s="1">
        <f t="shared" si="3"/>
        <v>2</v>
      </c>
      <c r="I32" s="1">
        <f t="shared" si="3"/>
        <v>1</v>
      </c>
      <c r="J32" s="1">
        <f t="shared" si="3"/>
        <v>6</v>
      </c>
      <c r="K32" s="1">
        <f t="shared" si="3"/>
        <v>1</v>
      </c>
      <c r="L32" s="1">
        <f t="shared" si="3"/>
        <v>6</v>
      </c>
      <c r="M32" s="1">
        <f t="shared" si="3"/>
        <v>5</v>
      </c>
      <c r="N32" s="1">
        <f t="shared" si="2"/>
        <v>32</v>
      </c>
      <c r="O32" s="7">
        <f>(N32/'aantal verdachten'!N32)</f>
        <v>0.6956521739130435</v>
      </c>
    </row>
    <row r="33" spans="1:14" ht="15.75">
      <c r="A33" s="4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1"/>
    </row>
    <row r="34" spans="2:14" s="17" customFormat="1" ht="12.7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8" s="12" customFormat="1" ht="30">
      <c r="F38" s="12" t="s">
        <v>1</v>
      </c>
    </row>
    <row r="39" spans="1:15" ht="15.75">
      <c r="A39" s="1" t="s">
        <v>0</v>
      </c>
      <c r="B39" s="1" t="s">
        <v>4</v>
      </c>
      <c r="C39" s="1" t="s">
        <v>5</v>
      </c>
      <c r="D39" s="1" t="s">
        <v>6</v>
      </c>
      <c r="E39" s="1" t="s">
        <v>7</v>
      </c>
      <c r="F39" s="1" t="s">
        <v>8</v>
      </c>
      <c r="G39" s="1" t="s">
        <v>9</v>
      </c>
      <c r="H39" s="1" t="s">
        <v>10</v>
      </c>
      <c r="I39" s="1" t="s">
        <v>11</v>
      </c>
      <c r="J39" s="1" t="s">
        <v>12</v>
      </c>
      <c r="K39" s="1" t="s">
        <v>13</v>
      </c>
      <c r="L39" s="1" t="s">
        <v>14</v>
      </c>
      <c r="M39" s="1" t="s">
        <v>15</v>
      </c>
      <c r="N39" s="1" t="s">
        <v>3</v>
      </c>
      <c r="O39" s="1" t="s">
        <v>34</v>
      </c>
    </row>
    <row r="40" spans="1:15" ht="15.75">
      <c r="A40" s="1">
        <v>1841</v>
      </c>
      <c r="B40" s="1">
        <f>SUM(B3,B21)</f>
        <v>0</v>
      </c>
      <c r="C40" s="1">
        <f aca="true" t="shared" si="4" ref="C40:M40">SUM(C3,C21)</f>
        <v>0</v>
      </c>
      <c r="D40" s="1">
        <f t="shared" si="4"/>
        <v>0</v>
      </c>
      <c r="E40" s="1">
        <f t="shared" si="4"/>
        <v>0</v>
      </c>
      <c r="F40" s="1">
        <f t="shared" si="4"/>
        <v>1</v>
      </c>
      <c r="G40" s="1">
        <f t="shared" si="4"/>
        <v>0</v>
      </c>
      <c r="H40" s="1">
        <f t="shared" si="4"/>
        <v>0</v>
      </c>
      <c r="I40" s="1">
        <f t="shared" si="4"/>
        <v>1</v>
      </c>
      <c r="J40" s="1">
        <f t="shared" si="4"/>
        <v>0</v>
      </c>
      <c r="K40" s="1">
        <f t="shared" si="4"/>
        <v>0</v>
      </c>
      <c r="L40" s="1">
        <f t="shared" si="4"/>
        <v>2</v>
      </c>
      <c r="M40" s="1">
        <f t="shared" si="4"/>
        <v>0</v>
      </c>
      <c r="N40" s="1">
        <f>SUM(B40:M40)</f>
        <v>4</v>
      </c>
      <c r="O40" s="7">
        <f>(N40/'aantal verdachten'!N40)</f>
        <v>1</v>
      </c>
    </row>
    <row r="41" spans="1:15" ht="15.75">
      <c r="A41" s="1">
        <v>1842</v>
      </c>
      <c r="B41" s="1">
        <f aca="true" t="shared" si="5" ref="B41:M41">SUM(B4,B22)</f>
        <v>0</v>
      </c>
      <c r="C41" s="1">
        <f t="shared" si="5"/>
        <v>0</v>
      </c>
      <c r="D41" s="1">
        <f t="shared" si="5"/>
        <v>0</v>
      </c>
      <c r="E41" s="1">
        <f t="shared" si="5"/>
        <v>0</v>
      </c>
      <c r="F41" s="1">
        <f t="shared" si="5"/>
        <v>0</v>
      </c>
      <c r="G41" s="1">
        <f t="shared" si="5"/>
        <v>0</v>
      </c>
      <c r="H41" s="1">
        <f t="shared" si="5"/>
        <v>0</v>
      </c>
      <c r="I41" s="1">
        <f t="shared" si="5"/>
        <v>0</v>
      </c>
      <c r="J41" s="1">
        <f t="shared" si="5"/>
        <v>1</v>
      </c>
      <c r="K41" s="1">
        <f t="shared" si="5"/>
        <v>0</v>
      </c>
      <c r="L41" s="1">
        <f t="shared" si="5"/>
        <v>0</v>
      </c>
      <c r="M41" s="1">
        <f t="shared" si="5"/>
        <v>0</v>
      </c>
      <c r="N41" s="1">
        <f aca="true" t="shared" si="6" ref="N41:N51">SUM(B41:M41)</f>
        <v>1</v>
      </c>
      <c r="O41" s="7">
        <f>(N41/'aantal verdachten'!N41)</f>
        <v>0.25</v>
      </c>
    </row>
    <row r="42" spans="1:15" ht="15.75">
      <c r="A42" s="1">
        <v>1843</v>
      </c>
      <c r="B42" s="1">
        <f aca="true" t="shared" si="7" ref="B42:M42">SUM(B5,B23)</f>
        <v>0</v>
      </c>
      <c r="C42" s="1">
        <f t="shared" si="7"/>
        <v>0</v>
      </c>
      <c r="D42" s="1">
        <f t="shared" si="7"/>
        <v>1</v>
      </c>
      <c r="E42" s="1">
        <v>4</v>
      </c>
      <c r="F42" s="1">
        <f t="shared" si="7"/>
        <v>0</v>
      </c>
      <c r="G42" s="1">
        <f t="shared" si="7"/>
        <v>0</v>
      </c>
      <c r="H42" s="1">
        <f t="shared" si="7"/>
        <v>0</v>
      </c>
      <c r="I42" s="1">
        <f t="shared" si="7"/>
        <v>0</v>
      </c>
      <c r="J42" s="1">
        <f t="shared" si="7"/>
        <v>3</v>
      </c>
      <c r="K42" s="1">
        <f t="shared" si="7"/>
        <v>2</v>
      </c>
      <c r="L42" s="1">
        <f t="shared" si="7"/>
        <v>0</v>
      </c>
      <c r="M42" s="1">
        <f t="shared" si="7"/>
        <v>0</v>
      </c>
      <c r="N42" s="1">
        <f t="shared" si="6"/>
        <v>10</v>
      </c>
      <c r="O42" s="7">
        <f>(N42/'aantal verdachten'!N42)</f>
        <v>0.7142857142857143</v>
      </c>
    </row>
    <row r="43" spans="1:15" ht="15.75">
      <c r="A43" s="1">
        <v>1844</v>
      </c>
      <c r="B43" s="1">
        <f aca="true" t="shared" si="8" ref="B43:L43">SUM(B6,B24)</f>
        <v>0</v>
      </c>
      <c r="C43" s="1">
        <f t="shared" si="8"/>
        <v>0</v>
      </c>
      <c r="D43" s="1">
        <f t="shared" si="8"/>
        <v>0</v>
      </c>
      <c r="E43" s="1">
        <f t="shared" si="8"/>
        <v>0</v>
      </c>
      <c r="F43" s="1">
        <f t="shared" si="8"/>
        <v>0</v>
      </c>
      <c r="G43" s="1">
        <f t="shared" si="8"/>
        <v>0</v>
      </c>
      <c r="H43" s="1">
        <f t="shared" si="8"/>
        <v>0</v>
      </c>
      <c r="I43" s="1">
        <f t="shared" si="8"/>
        <v>0</v>
      </c>
      <c r="J43" s="1">
        <f t="shared" si="8"/>
        <v>0</v>
      </c>
      <c r="K43" s="1">
        <f t="shared" si="8"/>
        <v>0</v>
      </c>
      <c r="L43" s="1">
        <f t="shared" si="8"/>
        <v>4</v>
      </c>
      <c r="M43" s="1">
        <v>1</v>
      </c>
      <c r="N43" s="1">
        <f t="shared" si="6"/>
        <v>5</v>
      </c>
      <c r="O43" s="7">
        <f>(N43/'aantal verdachten'!N43)</f>
        <v>0.8333333333333334</v>
      </c>
    </row>
    <row r="44" spans="1:15" ht="15.75">
      <c r="A44" s="1">
        <v>1845</v>
      </c>
      <c r="B44" s="1">
        <f aca="true" t="shared" si="9" ref="B44:M44">SUM(B7,B25)</f>
        <v>0</v>
      </c>
      <c r="C44" s="1">
        <f t="shared" si="9"/>
        <v>0</v>
      </c>
      <c r="D44" s="1">
        <f t="shared" si="9"/>
        <v>0</v>
      </c>
      <c r="E44" s="1">
        <f t="shared" si="9"/>
        <v>0</v>
      </c>
      <c r="F44" s="1">
        <f t="shared" si="9"/>
        <v>0</v>
      </c>
      <c r="G44" s="1">
        <f t="shared" si="9"/>
        <v>1</v>
      </c>
      <c r="H44" s="1">
        <f t="shared" si="9"/>
        <v>0</v>
      </c>
      <c r="I44" s="1">
        <f t="shared" si="9"/>
        <v>0</v>
      </c>
      <c r="J44" s="1">
        <f t="shared" si="9"/>
        <v>0</v>
      </c>
      <c r="K44" s="1">
        <f t="shared" si="9"/>
        <v>0</v>
      </c>
      <c r="L44" s="1">
        <f t="shared" si="9"/>
        <v>0</v>
      </c>
      <c r="M44" s="1">
        <f t="shared" si="9"/>
        <v>1</v>
      </c>
      <c r="N44" s="1">
        <f t="shared" si="6"/>
        <v>2</v>
      </c>
      <c r="O44" s="7">
        <f>(N44/'aantal verdachten'!N44)</f>
        <v>0.4</v>
      </c>
    </row>
    <row r="45" spans="1:15" ht="15.75">
      <c r="A45" s="1">
        <v>1846</v>
      </c>
      <c r="B45" s="1">
        <f aca="true" t="shared" si="10" ref="B45:M45">SUM(B8,B26)</f>
        <v>1</v>
      </c>
      <c r="C45" s="1">
        <f t="shared" si="10"/>
        <v>3</v>
      </c>
      <c r="D45" s="1">
        <f t="shared" si="10"/>
        <v>0</v>
      </c>
      <c r="E45" s="1">
        <f t="shared" si="10"/>
        <v>0</v>
      </c>
      <c r="F45" s="1">
        <f t="shared" si="10"/>
        <v>0</v>
      </c>
      <c r="G45" s="1">
        <f t="shared" si="10"/>
        <v>0</v>
      </c>
      <c r="H45" s="1">
        <f t="shared" si="10"/>
        <v>1</v>
      </c>
      <c r="I45" s="1">
        <f t="shared" si="10"/>
        <v>0</v>
      </c>
      <c r="J45" s="1">
        <f t="shared" si="10"/>
        <v>2</v>
      </c>
      <c r="K45" s="1">
        <f t="shared" si="10"/>
        <v>1</v>
      </c>
      <c r="L45" s="1">
        <f t="shared" si="10"/>
        <v>1</v>
      </c>
      <c r="M45" s="1">
        <f t="shared" si="10"/>
        <v>2</v>
      </c>
      <c r="N45" s="1">
        <f t="shared" si="6"/>
        <v>11</v>
      </c>
      <c r="O45" s="7">
        <f>(N45/'aantal verdachten'!N45)</f>
        <v>1</v>
      </c>
    </row>
    <row r="46" spans="1:15" ht="15.75">
      <c r="A46" s="1">
        <v>1847</v>
      </c>
      <c r="B46" s="1">
        <f aca="true" t="shared" si="11" ref="B46:M46">SUM(B9,B27)</f>
        <v>0</v>
      </c>
      <c r="C46" s="1">
        <f t="shared" si="11"/>
        <v>0</v>
      </c>
      <c r="D46" s="1">
        <f t="shared" si="11"/>
        <v>0</v>
      </c>
      <c r="E46" s="1">
        <f t="shared" si="11"/>
        <v>0</v>
      </c>
      <c r="F46" s="1">
        <f t="shared" si="11"/>
        <v>0</v>
      </c>
      <c r="G46" s="1">
        <f t="shared" si="11"/>
        <v>2</v>
      </c>
      <c r="H46" s="1">
        <f t="shared" si="11"/>
        <v>0</v>
      </c>
      <c r="I46" s="1">
        <f t="shared" si="11"/>
        <v>0</v>
      </c>
      <c r="J46" s="1">
        <f t="shared" si="11"/>
        <v>0</v>
      </c>
      <c r="K46" s="1">
        <f t="shared" si="11"/>
        <v>0</v>
      </c>
      <c r="L46" s="1">
        <f t="shared" si="11"/>
        <v>0</v>
      </c>
      <c r="M46" s="1">
        <f t="shared" si="11"/>
        <v>0</v>
      </c>
      <c r="N46" s="1">
        <f t="shared" si="6"/>
        <v>2</v>
      </c>
      <c r="O46" s="7">
        <f>(N46/'aantal verdachten'!N46)</f>
        <v>0.4</v>
      </c>
    </row>
    <row r="47" spans="1:15" ht="15.75">
      <c r="A47" s="1">
        <v>1848</v>
      </c>
      <c r="B47" s="1">
        <f aca="true" t="shared" si="12" ref="B47:M47">SUM(B10,B28)</f>
        <v>2</v>
      </c>
      <c r="C47" s="1">
        <f t="shared" si="12"/>
        <v>0</v>
      </c>
      <c r="D47" s="1">
        <f t="shared" si="12"/>
        <v>0</v>
      </c>
      <c r="E47" s="1">
        <f t="shared" si="12"/>
        <v>0</v>
      </c>
      <c r="F47" s="1">
        <f t="shared" si="12"/>
        <v>2</v>
      </c>
      <c r="G47" s="1">
        <f t="shared" si="12"/>
        <v>0</v>
      </c>
      <c r="H47" s="1">
        <f t="shared" si="12"/>
        <v>1</v>
      </c>
      <c r="I47" s="1">
        <f t="shared" si="12"/>
        <v>1</v>
      </c>
      <c r="J47" s="1">
        <f t="shared" si="12"/>
        <v>1</v>
      </c>
      <c r="K47" s="1">
        <f t="shared" si="12"/>
        <v>0</v>
      </c>
      <c r="L47" s="1">
        <f t="shared" si="12"/>
        <v>0</v>
      </c>
      <c r="M47" s="1">
        <f t="shared" si="12"/>
        <v>2</v>
      </c>
      <c r="N47" s="1">
        <f t="shared" si="6"/>
        <v>9</v>
      </c>
      <c r="O47" s="7">
        <f>(N47/'aantal verdachten'!N47)</f>
        <v>0.6923076923076923</v>
      </c>
    </row>
    <row r="48" spans="1:15" ht="15.75">
      <c r="A48" s="1">
        <v>1849</v>
      </c>
      <c r="B48" s="1">
        <f aca="true" t="shared" si="13" ref="B48:M48">SUM(B11,B29)</f>
        <v>0</v>
      </c>
      <c r="C48" s="1">
        <f t="shared" si="13"/>
        <v>0</v>
      </c>
      <c r="D48" s="1">
        <f t="shared" si="13"/>
        <v>0</v>
      </c>
      <c r="E48" s="1">
        <f t="shared" si="13"/>
        <v>0</v>
      </c>
      <c r="F48" s="1">
        <f t="shared" si="13"/>
        <v>1</v>
      </c>
      <c r="G48" s="1">
        <f t="shared" si="13"/>
        <v>1</v>
      </c>
      <c r="H48" s="1">
        <f t="shared" si="13"/>
        <v>0</v>
      </c>
      <c r="I48" s="1">
        <f t="shared" si="13"/>
        <v>0</v>
      </c>
      <c r="J48" s="1">
        <f t="shared" si="13"/>
        <v>0</v>
      </c>
      <c r="K48" s="1">
        <f t="shared" si="13"/>
        <v>2</v>
      </c>
      <c r="L48" s="1">
        <f t="shared" si="13"/>
        <v>1</v>
      </c>
      <c r="M48" s="1">
        <f t="shared" si="13"/>
        <v>0</v>
      </c>
      <c r="N48" s="1">
        <f t="shared" si="6"/>
        <v>5</v>
      </c>
      <c r="O48" s="7">
        <f>(N48/'aantal verdachten'!N48)</f>
        <v>0.5555555555555556</v>
      </c>
    </row>
    <row r="49" spans="1:15" ht="15.75">
      <c r="A49" s="1">
        <v>1850</v>
      </c>
      <c r="B49" s="1">
        <f aca="true" t="shared" si="14" ref="B49:M49">SUM(B12,B30)</f>
        <v>0</v>
      </c>
      <c r="C49" s="1">
        <f t="shared" si="14"/>
        <v>1</v>
      </c>
      <c r="D49" s="1">
        <f t="shared" si="14"/>
        <v>2</v>
      </c>
      <c r="E49" s="1">
        <f t="shared" si="14"/>
        <v>0</v>
      </c>
      <c r="F49" s="1">
        <f t="shared" si="14"/>
        <v>1</v>
      </c>
      <c r="G49" s="1">
        <f t="shared" si="14"/>
        <v>2</v>
      </c>
      <c r="H49" s="1">
        <f t="shared" si="14"/>
        <v>2</v>
      </c>
      <c r="I49" s="1">
        <f t="shared" si="14"/>
        <v>0</v>
      </c>
      <c r="J49" s="1">
        <f t="shared" si="14"/>
        <v>1</v>
      </c>
      <c r="K49" s="1">
        <f t="shared" si="14"/>
        <v>3</v>
      </c>
      <c r="L49" s="1">
        <f t="shared" si="14"/>
        <v>0</v>
      </c>
      <c r="M49" s="1">
        <f t="shared" si="14"/>
        <v>1</v>
      </c>
      <c r="N49" s="1">
        <f t="shared" si="6"/>
        <v>13</v>
      </c>
      <c r="O49" s="7">
        <f>(N49/'aantal verdachten'!N49)</f>
        <v>1</v>
      </c>
    </row>
    <row r="50" spans="1:15" ht="15.75">
      <c r="A50" s="1">
        <v>1851</v>
      </c>
      <c r="B50" s="1">
        <f aca="true" t="shared" si="15" ref="B50:M50">SUM(B13,B31)</f>
        <v>0</v>
      </c>
      <c r="C50" s="1">
        <f t="shared" si="15"/>
        <v>1</v>
      </c>
      <c r="D50" s="1">
        <f t="shared" si="15"/>
        <v>2</v>
      </c>
      <c r="E50" s="1">
        <f t="shared" si="15"/>
        <v>0</v>
      </c>
      <c r="F50" s="1">
        <f t="shared" si="15"/>
        <v>0</v>
      </c>
      <c r="G50" s="1">
        <f t="shared" si="15"/>
        <v>1</v>
      </c>
      <c r="H50" s="1">
        <f t="shared" si="15"/>
        <v>0</v>
      </c>
      <c r="I50" s="1">
        <f t="shared" si="15"/>
        <v>3</v>
      </c>
      <c r="J50" s="1">
        <f t="shared" si="15"/>
        <v>0</v>
      </c>
      <c r="K50" s="1">
        <f t="shared" si="15"/>
        <v>1</v>
      </c>
      <c r="L50" s="1">
        <f t="shared" si="15"/>
        <v>0</v>
      </c>
      <c r="M50" s="1">
        <f t="shared" si="15"/>
        <v>4</v>
      </c>
      <c r="N50" s="1">
        <f t="shared" si="6"/>
        <v>12</v>
      </c>
      <c r="O50" s="7">
        <f>(N50/'aantal verdachten'!N50)</f>
        <v>0.7058823529411765</v>
      </c>
    </row>
    <row r="51" spans="1:15" ht="15.75">
      <c r="A51" s="1" t="s">
        <v>1</v>
      </c>
      <c r="B51" s="1">
        <f aca="true" t="shared" si="16" ref="B51:M51">SUM(B40:B50)</f>
        <v>3</v>
      </c>
      <c r="C51" s="1">
        <f t="shared" si="16"/>
        <v>5</v>
      </c>
      <c r="D51" s="1">
        <f t="shared" si="16"/>
        <v>5</v>
      </c>
      <c r="E51" s="1">
        <f t="shared" si="16"/>
        <v>4</v>
      </c>
      <c r="F51" s="1">
        <f t="shared" si="16"/>
        <v>5</v>
      </c>
      <c r="G51" s="1">
        <f t="shared" si="16"/>
        <v>7</v>
      </c>
      <c r="H51" s="1">
        <f t="shared" si="16"/>
        <v>4</v>
      </c>
      <c r="I51" s="1">
        <f t="shared" si="16"/>
        <v>5</v>
      </c>
      <c r="J51" s="1">
        <f t="shared" si="16"/>
        <v>8</v>
      </c>
      <c r="K51" s="1">
        <f t="shared" si="16"/>
        <v>9</v>
      </c>
      <c r="L51" s="1">
        <f t="shared" si="16"/>
        <v>8</v>
      </c>
      <c r="M51" s="1">
        <f t="shared" si="16"/>
        <v>11</v>
      </c>
      <c r="N51" s="1">
        <f t="shared" si="6"/>
        <v>74</v>
      </c>
      <c r="O51" s="7">
        <f>(N51/'aantal verdachten'!N51)</f>
        <v>0.7326732673267327</v>
      </c>
    </row>
    <row r="52" spans="1:13" ht="15.75">
      <c r="A52" s="4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2:14" s="17" customFormat="1" ht="12.7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1">
      <selection activeCell="H33" sqref="H1:H16384"/>
    </sheetView>
  </sheetViews>
  <sheetFormatPr defaultColWidth="9.140625" defaultRowHeight="12.75"/>
  <cols>
    <col min="1" max="2" width="12.7109375" style="0" customWidth="1"/>
    <col min="3" max="3" width="16.00390625" style="0" customWidth="1"/>
    <col min="4" max="6" width="12.7109375" style="0" customWidth="1"/>
    <col min="7" max="7" width="21.140625" style="11" customWidth="1"/>
    <col min="8" max="8" width="12.7109375" style="8" customWidth="1"/>
    <col min="9" max="9" width="19.28125" style="8" customWidth="1"/>
    <col min="10" max="10" width="13.140625" style="8" customWidth="1"/>
    <col min="11" max="11" width="16.421875" style="8" customWidth="1"/>
    <col min="12" max="16384" width="12.7109375" style="0" customWidth="1"/>
  </cols>
  <sheetData>
    <row r="1" spans="3:11" s="9" customFormat="1" ht="30">
      <c r="C1" s="9" t="s">
        <v>23</v>
      </c>
      <c r="G1" s="12"/>
      <c r="H1" s="10"/>
      <c r="I1" s="10"/>
      <c r="J1" s="10"/>
      <c r="K1" s="10"/>
    </row>
    <row r="2" spans="1:11" ht="15.75">
      <c r="A2" s="1" t="s">
        <v>0</v>
      </c>
      <c r="B2" s="1" t="s">
        <v>19</v>
      </c>
      <c r="C2" s="1" t="s">
        <v>20</v>
      </c>
      <c r="D2" s="1" t="s">
        <v>21</v>
      </c>
      <c r="E2" s="1" t="s">
        <v>22</v>
      </c>
      <c r="F2" s="1" t="s">
        <v>3</v>
      </c>
      <c r="G2" s="1" t="s">
        <v>25</v>
      </c>
      <c r="H2" s="4" t="s">
        <v>26</v>
      </c>
      <c r="I2" s="4" t="s">
        <v>33</v>
      </c>
      <c r="J2" s="4" t="s">
        <v>27</v>
      </c>
      <c r="K2" s="4" t="s">
        <v>28</v>
      </c>
    </row>
    <row r="3" spans="1:11" ht="15.75">
      <c r="A3" s="1">
        <v>1841</v>
      </c>
      <c r="B3" s="1">
        <f>('aantal arrestanten'!N3-G3)</f>
        <v>1</v>
      </c>
      <c r="C3" s="1">
        <v>0</v>
      </c>
      <c r="D3" s="1">
        <v>0</v>
      </c>
      <c r="E3" s="1">
        <v>0</v>
      </c>
      <c r="F3" s="1">
        <f aca="true" t="shared" si="0" ref="F3:F14">SUM(B3:E3)</f>
        <v>1</v>
      </c>
      <c r="G3" s="1">
        <f>SUM(C3:E3)</f>
        <v>0</v>
      </c>
      <c r="H3" s="8">
        <f>(B3/F3)</f>
        <v>1</v>
      </c>
      <c r="I3" s="8">
        <f>(C3/F3)</f>
        <v>0</v>
      </c>
      <c r="J3" s="8">
        <f>(D3/F3)</f>
        <v>0</v>
      </c>
      <c r="K3" s="8">
        <f>(E3/F3)</f>
        <v>0</v>
      </c>
    </row>
    <row r="4" spans="1:11" ht="15.75">
      <c r="A4" s="1">
        <v>1842</v>
      </c>
      <c r="B4" s="1">
        <f>('aantal arrestanten'!N4-G4)</f>
        <v>0</v>
      </c>
      <c r="C4" s="1">
        <v>0</v>
      </c>
      <c r="D4" s="1">
        <v>0</v>
      </c>
      <c r="E4" s="1">
        <v>0</v>
      </c>
      <c r="F4" s="1">
        <f t="shared" si="0"/>
        <v>0</v>
      </c>
      <c r="G4" s="1">
        <f aca="true" t="shared" si="1" ref="G4:G14">SUM(C4:E4)</f>
        <v>0</v>
      </c>
      <c r="H4" s="8" t="e">
        <f aca="true" t="shared" si="2" ref="H4:H14">(B4/F4)</f>
        <v>#DIV/0!</v>
      </c>
      <c r="I4" s="8" t="e">
        <f aca="true" t="shared" si="3" ref="I4:I14">(C4/F4)</f>
        <v>#DIV/0!</v>
      </c>
      <c r="J4" s="8" t="e">
        <f aca="true" t="shared" si="4" ref="J4:J14">(D4/F4)</f>
        <v>#DIV/0!</v>
      </c>
      <c r="K4" s="8" t="e">
        <f aca="true" t="shared" si="5" ref="K4:K14">(E4/F4)</f>
        <v>#DIV/0!</v>
      </c>
    </row>
    <row r="5" spans="1:11" ht="15.75">
      <c r="A5" s="1">
        <v>1843</v>
      </c>
      <c r="B5" s="1">
        <f>('aantal arrestanten'!N5-G5)</f>
        <v>1</v>
      </c>
      <c r="C5" s="1">
        <v>2</v>
      </c>
      <c r="D5" s="1">
        <v>0</v>
      </c>
      <c r="E5" s="1">
        <v>0</v>
      </c>
      <c r="F5" s="1">
        <f t="shared" si="0"/>
        <v>3</v>
      </c>
      <c r="G5" s="1">
        <f t="shared" si="1"/>
        <v>2</v>
      </c>
      <c r="H5" s="8">
        <f t="shared" si="2"/>
        <v>0.3333333333333333</v>
      </c>
      <c r="I5" s="8">
        <f t="shared" si="3"/>
        <v>0.6666666666666666</v>
      </c>
      <c r="J5" s="8">
        <f t="shared" si="4"/>
        <v>0</v>
      </c>
      <c r="K5" s="8">
        <f t="shared" si="5"/>
        <v>0</v>
      </c>
    </row>
    <row r="6" spans="1:11" ht="15.75">
      <c r="A6" s="1">
        <v>1844</v>
      </c>
      <c r="B6" s="1">
        <f>('aantal arrestanten'!N6-G6)</f>
        <v>1</v>
      </c>
      <c r="C6" s="1">
        <v>0</v>
      </c>
      <c r="D6" s="1">
        <v>0</v>
      </c>
      <c r="E6" s="1">
        <v>0</v>
      </c>
      <c r="F6" s="1">
        <f t="shared" si="0"/>
        <v>1</v>
      </c>
      <c r="G6" s="1">
        <f t="shared" si="1"/>
        <v>0</v>
      </c>
      <c r="H6" s="8">
        <f t="shared" si="2"/>
        <v>1</v>
      </c>
      <c r="I6" s="8">
        <f t="shared" si="3"/>
        <v>0</v>
      </c>
      <c r="J6" s="8">
        <f t="shared" si="4"/>
        <v>0</v>
      </c>
      <c r="K6" s="8">
        <f t="shared" si="5"/>
        <v>0</v>
      </c>
    </row>
    <row r="7" spans="1:11" ht="15.75">
      <c r="A7" s="1">
        <v>1845</v>
      </c>
      <c r="B7" s="1">
        <f>('aantal arrestanten'!N7-G7)</f>
        <v>0</v>
      </c>
      <c r="C7" s="1">
        <v>0</v>
      </c>
      <c r="D7" s="1">
        <v>0</v>
      </c>
      <c r="E7" s="1">
        <v>0</v>
      </c>
      <c r="F7" s="1">
        <f t="shared" si="0"/>
        <v>0</v>
      </c>
      <c r="G7" s="1">
        <f t="shared" si="1"/>
        <v>0</v>
      </c>
      <c r="H7" s="8" t="e">
        <f t="shared" si="2"/>
        <v>#DIV/0!</v>
      </c>
      <c r="I7" s="8" t="e">
        <f t="shared" si="3"/>
        <v>#DIV/0!</v>
      </c>
      <c r="J7" s="8" t="e">
        <f t="shared" si="4"/>
        <v>#DIV/0!</v>
      </c>
      <c r="K7" s="8" t="e">
        <f t="shared" si="5"/>
        <v>#DIV/0!</v>
      </c>
    </row>
    <row r="8" spans="1:11" ht="15.75">
      <c r="A8" s="1">
        <v>1846</v>
      </c>
      <c r="B8" s="1">
        <f>('aantal arrestanten'!N8-G8)</f>
        <v>1</v>
      </c>
      <c r="C8" s="1">
        <v>9</v>
      </c>
      <c r="D8" s="1">
        <v>0</v>
      </c>
      <c r="E8" s="1">
        <v>0</v>
      </c>
      <c r="F8" s="1">
        <f t="shared" si="0"/>
        <v>10</v>
      </c>
      <c r="G8" s="1">
        <f t="shared" si="1"/>
        <v>9</v>
      </c>
      <c r="H8" s="8">
        <f t="shared" si="2"/>
        <v>0.1</v>
      </c>
      <c r="I8" s="8">
        <f t="shared" si="3"/>
        <v>0.9</v>
      </c>
      <c r="J8" s="8">
        <f t="shared" si="4"/>
        <v>0</v>
      </c>
      <c r="K8" s="8">
        <f t="shared" si="5"/>
        <v>0</v>
      </c>
    </row>
    <row r="9" spans="1:11" ht="15.75">
      <c r="A9" s="1">
        <v>1847</v>
      </c>
      <c r="B9" s="1">
        <f>('aantal arrestanten'!N9-G9)</f>
        <v>1</v>
      </c>
      <c r="C9" s="1">
        <v>1</v>
      </c>
      <c r="D9" s="1">
        <v>0</v>
      </c>
      <c r="E9" s="1">
        <v>0</v>
      </c>
      <c r="F9" s="1">
        <f t="shared" si="0"/>
        <v>2</v>
      </c>
      <c r="G9" s="1">
        <f t="shared" si="1"/>
        <v>1</v>
      </c>
      <c r="H9" s="8">
        <f t="shared" si="2"/>
        <v>0.5</v>
      </c>
      <c r="I9" s="8">
        <f t="shared" si="3"/>
        <v>0.5</v>
      </c>
      <c r="J9" s="8">
        <f t="shared" si="4"/>
        <v>0</v>
      </c>
      <c r="K9" s="8">
        <f t="shared" si="5"/>
        <v>0</v>
      </c>
    </row>
    <row r="10" spans="1:11" ht="15.75">
      <c r="A10" s="1">
        <v>1848</v>
      </c>
      <c r="B10" s="1">
        <f>('aantal arrestanten'!N10-G10)</f>
        <v>4</v>
      </c>
      <c r="C10" s="1">
        <v>0</v>
      </c>
      <c r="D10" s="1">
        <v>0</v>
      </c>
      <c r="E10" s="1">
        <v>1</v>
      </c>
      <c r="F10" s="1">
        <f t="shared" si="0"/>
        <v>5</v>
      </c>
      <c r="G10" s="1">
        <f t="shared" si="1"/>
        <v>1</v>
      </c>
      <c r="H10" s="8">
        <f t="shared" si="2"/>
        <v>0.8</v>
      </c>
      <c r="I10" s="8">
        <f t="shared" si="3"/>
        <v>0</v>
      </c>
      <c r="J10" s="8">
        <f t="shared" si="4"/>
        <v>0</v>
      </c>
      <c r="K10" s="8">
        <f t="shared" si="5"/>
        <v>0.2</v>
      </c>
    </row>
    <row r="11" spans="1:11" ht="15.75">
      <c r="A11" s="1">
        <v>1849</v>
      </c>
      <c r="B11" s="1">
        <f>('aantal arrestanten'!N11-G11)</f>
        <v>3</v>
      </c>
      <c r="C11" s="1">
        <v>0</v>
      </c>
      <c r="D11" s="1">
        <v>0</v>
      </c>
      <c r="E11" s="1">
        <v>0</v>
      </c>
      <c r="F11" s="1">
        <f t="shared" si="0"/>
        <v>3</v>
      </c>
      <c r="G11" s="1">
        <f t="shared" si="1"/>
        <v>0</v>
      </c>
      <c r="H11" s="8">
        <f t="shared" si="2"/>
        <v>1</v>
      </c>
      <c r="I11" s="8">
        <f t="shared" si="3"/>
        <v>0</v>
      </c>
      <c r="J11" s="8">
        <f t="shared" si="4"/>
        <v>0</v>
      </c>
      <c r="K11" s="8">
        <f t="shared" si="5"/>
        <v>0</v>
      </c>
    </row>
    <row r="12" spans="1:11" ht="15.75">
      <c r="A12" s="1">
        <v>1850</v>
      </c>
      <c r="B12" s="1">
        <f>('aantal arrestanten'!N12-G12)</f>
        <v>4</v>
      </c>
      <c r="C12" s="1">
        <v>2</v>
      </c>
      <c r="D12" s="1">
        <v>0</v>
      </c>
      <c r="E12" s="1">
        <v>1</v>
      </c>
      <c r="F12" s="1">
        <f t="shared" si="0"/>
        <v>7</v>
      </c>
      <c r="G12" s="1">
        <f t="shared" si="1"/>
        <v>3</v>
      </c>
      <c r="H12" s="8">
        <f t="shared" si="2"/>
        <v>0.5714285714285714</v>
      </c>
      <c r="I12" s="8">
        <f t="shared" si="3"/>
        <v>0.2857142857142857</v>
      </c>
      <c r="J12" s="8">
        <f t="shared" si="4"/>
        <v>0</v>
      </c>
      <c r="K12" s="8">
        <f t="shared" si="5"/>
        <v>0.14285714285714285</v>
      </c>
    </row>
    <row r="13" spans="1:11" ht="15.75">
      <c r="A13" s="1">
        <v>1851</v>
      </c>
      <c r="B13" s="1">
        <f>('aantal arrestanten'!N13-G13)</f>
        <v>3</v>
      </c>
      <c r="C13" s="1">
        <v>4</v>
      </c>
      <c r="D13" s="1">
        <v>0</v>
      </c>
      <c r="E13" s="1">
        <v>1</v>
      </c>
      <c r="F13" s="1">
        <f t="shared" si="0"/>
        <v>8</v>
      </c>
      <c r="G13" s="1">
        <f t="shared" si="1"/>
        <v>5</v>
      </c>
      <c r="H13" s="8">
        <f t="shared" si="2"/>
        <v>0.375</v>
      </c>
      <c r="I13" s="8">
        <f t="shared" si="3"/>
        <v>0.5</v>
      </c>
      <c r="J13" s="8">
        <f t="shared" si="4"/>
        <v>0</v>
      </c>
      <c r="K13" s="8">
        <f t="shared" si="5"/>
        <v>0.125</v>
      </c>
    </row>
    <row r="14" spans="1:11" ht="15.75">
      <c r="A14" s="1" t="s">
        <v>1</v>
      </c>
      <c r="B14" s="1">
        <f>('aantal arrestanten'!N14-G14)</f>
        <v>19</v>
      </c>
      <c r="C14" s="1">
        <f>SUM(C3:C13)</f>
        <v>18</v>
      </c>
      <c r="D14" s="1">
        <f>SUM(D3:D13)</f>
        <v>0</v>
      </c>
      <c r="E14" s="1">
        <f>SUM(E3:E13)</f>
        <v>3</v>
      </c>
      <c r="F14" s="1">
        <f t="shared" si="0"/>
        <v>40</v>
      </c>
      <c r="G14" s="1">
        <f t="shared" si="1"/>
        <v>21</v>
      </c>
      <c r="H14" s="18">
        <f t="shared" si="2"/>
        <v>0.475</v>
      </c>
      <c r="I14" s="18">
        <f t="shared" si="3"/>
        <v>0.45</v>
      </c>
      <c r="J14" s="18">
        <f t="shared" si="4"/>
        <v>0</v>
      </c>
      <c r="K14" s="18">
        <f t="shared" si="5"/>
        <v>0.075</v>
      </c>
    </row>
    <row r="15" spans="1:5" ht="15.75">
      <c r="A15" s="4" t="s">
        <v>29</v>
      </c>
      <c r="B15" s="6">
        <f>(B14/F14)</f>
        <v>0.475</v>
      </c>
      <c r="C15" s="6">
        <f>(C14/F14)</f>
        <v>0.45</v>
      </c>
      <c r="D15" s="6">
        <f>(D14/F14)</f>
        <v>0</v>
      </c>
      <c r="E15" s="6">
        <f>(E14/F14)</f>
        <v>0.075</v>
      </c>
    </row>
    <row r="16" spans="2:11" s="14" customFormat="1" ht="12.75">
      <c r="B16" s="15"/>
      <c r="C16" s="15"/>
      <c r="D16" s="15"/>
      <c r="E16" s="15"/>
      <c r="F16" s="15"/>
      <c r="H16" s="17"/>
      <c r="I16" s="17"/>
      <c r="J16" s="17"/>
      <c r="K16" s="17"/>
    </row>
    <row r="17" spans="4:11" s="11" customFormat="1" ht="15.75">
      <c r="D17" s="4"/>
      <c r="H17" s="17"/>
      <c r="I17" s="17"/>
      <c r="J17" s="17"/>
      <c r="K17" s="17"/>
    </row>
    <row r="18" spans="3:11" s="9" customFormat="1" ht="30">
      <c r="C18" s="9" t="s">
        <v>24</v>
      </c>
      <c r="D18" s="10"/>
      <c r="G18" s="12"/>
      <c r="H18" s="10"/>
      <c r="I18" s="10"/>
      <c r="J18" s="10"/>
      <c r="K18" s="10"/>
    </row>
    <row r="20" spans="1:11" ht="15.75">
      <c r="A20" s="1" t="s">
        <v>0</v>
      </c>
      <c r="B20" s="1" t="s">
        <v>19</v>
      </c>
      <c r="C20" s="1" t="s">
        <v>20</v>
      </c>
      <c r="D20" s="1" t="s">
        <v>21</v>
      </c>
      <c r="E20" s="1" t="s">
        <v>22</v>
      </c>
      <c r="F20" s="1" t="s">
        <v>3</v>
      </c>
      <c r="G20" s="1" t="s">
        <v>25</v>
      </c>
      <c r="H20" s="4" t="s">
        <v>26</v>
      </c>
      <c r="I20" s="4" t="s">
        <v>33</v>
      </c>
      <c r="J20" s="4" t="s">
        <v>27</v>
      </c>
      <c r="K20" s="4" t="s">
        <v>28</v>
      </c>
    </row>
    <row r="21" spans="1:11" ht="15.75">
      <c r="A21" s="1">
        <v>1841</v>
      </c>
      <c r="B21" s="1">
        <f>('aantal arrestanten'!N21-G21)</f>
        <v>0</v>
      </c>
      <c r="C21" s="1">
        <v>3</v>
      </c>
      <c r="D21" s="1">
        <v>0</v>
      </c>
      <c r="E21" s="1">
        <v>0</v>
      </c>
      <c r="F21" s="1">
        <f aca="true" t="shared" si="6" ref="F21:F32">SUM(B21:E21)</f>
        <v>3</v>
      </c>
      <c r="G21" s="1">
        <f aca="true" t="shared" si="7" ref="G21:G32">SUM(C21:E21)</f>
        <v>3</v>
      </c>
      <c r="H21" s="8">
        <f>(B21/F21)</f>
        <v>0</v>
      </c>
      <c r="I21" s="8">
        <f>(C21/F21)</f>
        <v>1</v>
      </c>
      <c r="J21" s="8">
        <f>(D21/F21)</f>
        <v>0</v>
      </c>
      <c r="K21" s="8">
        <f>(E21/F21)</f>
        <v>0</v>
      </c>
    </row>
    <row r="22" spans="1:11" ht="15.75">
      <c r="A22" s="1">
        <v>1842</v>
      </c>
      <c r="B22" s="1">
        <f>('aantal arrestanten'!N22-G22)</f>
        <v>0</v>
      </c>
      <c r="C22" s="1">
        <v>0</v>
      </c>
      <c r="D22" s="1">
        <v>1</v>
      </c>
      <c r="E22" s="1">
        <v>0</v>
      </c>
      <c r="F22" s="1">
        <f t="shared" si="6"/>
        <v>1</v>
      </c>
      <c r="G22" s="1">
        <f t="shared" si="7"/>
        <v>1</v>
      </c>
      <c r="H22" s="8">
        <f aca="true" t="shared" si="8" ref="H22:H32">(B22/F22)</f>
        <v>0</v>
      </c>
      <c r="I22" s="8">
        <f aca="true" t="shared" si="9" ref="I22:I32">(C22/F22)</f>
        <v>0</v>
      </c>
      <c r="J22" s="8">
        <f aca="true" t="shared" si="10" ref="J22:J32">(D22/F22)</f>
        <v>1</v>
      </c>
      <c r="K22" s="8">
        <f aca="true" t="shared" si="11" ref="K22:K32">(E22/F22)</f>
        <v>0</v>
      </c>
    </row>
    <row r="23" spans="1:11" ht="15.75">
      <c r="A23" s="1">
        <v>1843</v>
      </c>
      <c r="B23" s="1">
        <f>('aantal arrestanten'!N23-G23)</f>
        <v>3</v>
      </c>
      <c r="C23" s="1">
        <v>2</v>
      </c>
      <c r="D23" s="1">
        <v>1</v>
      </c>
      <c r="E23" s="1">
        <v>0</v>
      </c>
      <c r="F23" s="1">
        <f t="shared" si="6"/>
        <v>6</v>
      </c>
      <c r="G23" s="1">
        <f t="shared" si="7"/>
        <v>3</v>
      </c>
      <c r="H23" s="8">
        <f t="shared" si="8"/>
        <v>0.5</v>
      </c>
      <c r="I23" s="8">
        <f t="shared" si="9"/>
        <v>0.3333333333333333</v>
      </c>
      <c r="J23" s="8">
        <f t="shared" si="10"/>
        <v>0.16666666666666666</v>
      </c>
      <c r="K23" s="8">
        <f t="shared" si="11"/>
        <v>0</v>
      </c>
    </row>
    <row r="24" spans="1:11" ht="15.75">
      <c r="A24" s="1">
        <v>1844</v>
      </c>
      <c r="B24" s="1">
        <f>('aantal arrestanten'!N24-G24)</f>
        <v>3</v>
      </c>
      <c r="C24" s="1">
        <v>0</v>
      </c>
      <c r="D24" s="1">
        <v>0</v>
      </c>
      <c r="E24" s="1">
        <v>0</v>
      </c>
      <c r="F24" s="1">
        <f t="shared" si="6"/>
        <v>3</v>
      </c>
      <c r="G24" s="1">
        <f t="shared" si="7"/>
        <v>0</v>
      </c>
      <c r="H24" s="8">
        <f t="shared" si="8"/>
        <v>1</v>
      </c>
      <c r="I24" s="8">
        <f t="shared" si="9"/>
        <v>0</v>
      </c>
      <c r="J24" s="8">
        <f t="shared" si="10"/>
        <v>0</v>
      </c>
      <c r="K24" s="8">
        <f t="shared" si="11"/>
        <v>0</v>
      </c>
    </row>
    <row r="25" spans="1:11" ht="15.75">
      <c r="A25" s="1">
        <v>1845</v>
      </c>
      <c r="B25" s="1">
        <f>('aantal arrestanten'!N25-G25)</f>
        <v>2</v>
      </c>
      <c r="C25" s="1">
        <v>0</v>
      </c>
      <c r="D25" s="1">
        <v>0</v>
      </c>
      <c r="E25" s="1">
        <v>0</v>
      </c>
      <c r="F25" s="1">
        <f t="shared" si="6"/>
        <v>2</v>
      </c>
      <c r="G25" s="1">
        <f t="shared" si="7"/>
        <v>0</v>
      </c>
      <c r="H25" s="8">
        <f t="shared" si="8"/>
        <v>1</v>
      </c>
      <c r="I25" s="8">
        <f t="shared" si="9"/>
        <v>0</v>
      </c>
      <c r="J25" s="8">
        <f t="shared" si="10"/>
        <v>0</v>
      </c>
      <c r="K25" s="8">
        <f t="shared" si="11"/>
        <v>0</v>
      </c>
    </row>
    <row r="26" spans="1:11" ht="15.75">
      <c r="A26" s="1">
        <v>1846</v>
      </c>
      <c r="B26" s="1">
        <f>('aantal arrestanten'!N26-G26)</f>
        <v>1</v>
      </c>
      <c r="C26" s="1">
        <v>0</v>
      </c>
      <c r="D26" s="1">
        <v>0</v>
      </c>
      <c r="E26" s="1">
        <v>0</v>
      </c>
      <c r="F26" s="1">
        <f t="shared" si="6"/>
        <v>1</v>
      </c>
      <c r="G26" s="1">
        <f t="shared" si="7"/>
        <v>0</v>
      </c>
      <c r="H26" s="8">
        <f t="shared" si="8"/>
        <v>1</v>
      </c>
      <c r="I26" s="8">
        <f t="shared" si="9"/>
        <v>0</v>
      </c>
      <c r="J26" s="8">
        <f t="shared" si="10"/>
        <v>0</v>
      </c>
      <c r="K26" s="8">
        <f t="shared" si="11"/>
        <v>0</v>
      </c>
    </row>
    <row r="27" spans="1:11" ht="15.75">
      <c r="A27" s="1">
        <v>1847</v>
      </c>
      <c r="B27" s="1">
        <f>('aantal arrestanten'!N27-G27)</f>
        <v>0</v>
      </c>
      <c r="C27" s="1">
        <v>0</v>
      </c>
      <c r="D27" s="1">
        <v>0</v>
      </c>
      <c r="E27" s="1">
        <v>0</v>
      </c>
      <c r="F27" s="1">
        <f t="shared" si="6"/>
        <v>0</v>
      </c>
      <c r="G27" s="1">
        <f t="shared" si="7"/>
        <v>0</v>
      </c>
      <c r="H27" s="8" t="e">
        <f t="shared" si="8"/>
        <v>#DIV/0!</v>
      </c>
      <c r="I27" s="8" t="e">
        <f t="shared" si="9"/>
        <v>#DIV/0!</v>
      </c>
      <c r="J27" s="8" t="e">
        <f t="shared" si="10"/>
        <v>#DIV/0!</v>
      </c>
      <c r="K27" s="8" t="e">
        <f t="shared" si="11"/>
        <v>#DIV/0!</v>
      </c>
    </row>
    <row r="28" spans="1:11" ht="15.75">
      <c r="A28" s="1">
        <v>1848</v>
      </c>
      <c r="B28" s="1">
        <f>('aantal arrestanten'!N28-G28)</f>
        <v>3</v>
      </c>
      <c r="C28" s="1">
        <v>1</v>
      </c>
      <c r="D28" s="1">
        <v>0</v>
      </c>
      <c r="E28" s="1">
        <v>0</v>
      </c>
      <c r="F28" s="1">
        <f t="shared" si="6"/>
        <v>4</v>
      </c>
      <c r="G28" s="1">
        <f t="shared" si="7"/>
        <v>1</v>
      </c>
      <c r="H28" s="8">
        <f t="shared" si="8"/>
        <v>0.75</v>
      </c>
      <c r="I28" s="8">
        <f t="shared" si="9"/>
        <v>0.25</v>
      </c>
      <c r="J28" s="8">
        <f t="shared" si="10"/>
        <v>0</v>
      </c>
      <c r="K28" s="8">
        <f t="shared" si="11"/>
        <v>0</v>
      </c>
    </row>
    <row r="29" spans="1:11" ht="15.75">
      <c r="A29" s="1">
        <v>1849</v>
      </c>
      <c r="B29" s="1">
        <f>('aantal arrestanten'!N29-G29)</f>
        <v>2</v>
      </c>
      <c r="C29" s="1">
        <v>0</v>
      </c>
      <c r="D29" s="1">
        <v>0</v>
      </c>
      <c r="E29" s="1">
        <v>0</v>
      </c>
      <c r="F29" s="1">
        <f t="shared" si="6"/>
        <v>2</v>
      </c>
      <c r="G29" s="1">
        <f t="shared" si="7"/>
        <v>0</v>
      </c>
      <c r="H29" s="8">
        <f t="shared" si="8"/>
        <v>1</v>
      </c>
      <c r="I29" s="8">
        <f t="shared" si="9"/>
        <v>0</v>
      </c>
      <c r="J29" s="8">
        <f t="shared" si="10"/>
        <v>0</v>
      </c>
      <c r="K29" s="8">
        <f t="shared" si="11"/>
        <v>0</v>
      </c>
    </row>
    <row r="30" spans="1:11" ht="15.75">
      <c r="A30" s="1">
        <v>1850</v>
      </c>
      <c r="B30" s="1">
        <f>('aantal arrestanten'!N30-G30)</f>
        <v>4</v>
      </c>
      <c r="C30" s="1">
        <v>2</v>
      </c>
      <c r="D30" s="1">
        <v>0</v>
      </c>
      <c r="E30" s="1">
        <v>0</v>
      </c>
      <c r="F30" s="1">
        <f t="shared" si="6"/>
        <v>6</v>
      </c>
      <c r="G30" s="1">
        <f t="shared" si="7"/>
        <v>2</v>
      </c>
      <c r="H30" s="8">
        <f t="shared" si="8"/>
        <v>0.6666666666666666</v>
      </c>
      <c r="I30" s="8">
        <f t="shared" si="9"/>
        <v>0.3333333333333333</v>
      </c>
      <c r="J30" s="8">
        <f t="shared" si="10"/>
        <v>0</v>
      </c>
      <c r="K30" s="8">
        <f t="shared" si="11"/>
        <v>0</v>
      </c>
    </row>
    <row r="31" spans="1:11" ht="15.75">
      <c r="A31" s="1">
        <v>1851</v>
      </c>
      <c r="B31" s="1">
        <f>('aantal arrestanten'!N31-G31)</f>
        <v>0</v>
      </c>
      <c r="C31" s="1">
        <v>3</v>
      </c>
      <c r="D31" s="1">
        <v>1</v>
      </c>
      <c r="E31" s="1">
        <v>0</v>
      </c>
      <c r="F31" s="1">
        <f t="shared" si="6"/>
        <v>4</v>
      </c>
      <c r="G31" s="1">
        <f t="shared" si="7"/>
        <v>4</v>
      </c>
      <c r="H31" s="8">
        <f t="shared" si="8"/>
        <v>0</v>
      </c>
      <c r="I31" s="8">
        <f t="shared" si="9"/>
        <v>0.75</v>
      </c>
      <c r="J31" s="8">
        <f t="shared" si="10"/>
        <v>0.25</v>
      </c>
      <c r="K31" s="8">
        <f t="shared" si="11"/>
        <v>0</v>
      </c>
    </row>
    <row r="32" spans="1:11" ht="15.75">
      <c r="A32" s="1" t="s">
        <v>1</v>
      </c>
      <c r="B32" s="1">
        <f>SUM(B21:B31)</f>
        <v>18</v>
      </c>
      <c r="C32" s="1">
        <f>SUM(C21:C31)</f>
        <v>11</v>
      </c>
      <c r="D32" s="1">
        <f>SUM(D21:D31)</f>
        <v>3</v>
      </c>
      <c r="E32" s="1">
        <f>SUM(E21:E31)</f>
        <v>0</v>
      </c>
      <c r="F32" s="1">
        <f t="shared" si="6"/>
        <v>32</v>
      </c>
      <c r="G32" s="1">
        <f t="shared" si="7"/>
        <v>14</v>
      </c>
      <c r="H32" s="18">
        <f t="shared" si="8"/>
        <v>0.5625</v>
      </c>
      <c r="I32" s="18">
        <f t="shared" si="9"/>
        <v>0.34375</v>
      </c>
      <c r="J32" s="18">
        <f t="shared" si="10"/>
        <v>0.09375</v>
      </c>
      <c r="K32" s="18">
        <f t="shared" si="11"/>
        <v>0</v>
      </c>
    </row>
    <row r="33" spans="1:5" ht="15.75">
      <c r="A33" s="4" t="s">
        <v>29</v>
      </c>
      <c r="B33" s="6">
        <f>(B32/F32)</f>
        <v>0.5625</v>
      </c>
      <c r="C33" s="6">
        <f>(C32/F32)</f>
        <v>0.34375</v>
      </c>
      <c r="D33" s="6">
        <f>(D32/F32)</f>
        <v>0.09375</v>
      </c>
      <c r="E33" s="6">
        <f>(E32/F32)</f>
        <v>0</v>
      </c>
    </row>
    <row r="34" spans="1:6" ht="12.75">
      <c r="A34" s="14"/>
      <c r="B34" s="15"/>
      <c r="C34" s="15"/>
      <c r="D34" s="15"/>
      <c r="E34" s="15"/>
      <c r="F34" s="15"/>
    </row>
    <row r="36" spans="3:11" s="9" customFormat="1" ht="30">
      <c r="C36" s="9" t="s">
        <v>3</v>
      </c>
      <c r="G36" s="12"/>
      <c r="H36" s="10"/>
      <c r="I36" s="10"/>
      <c r="J36" s="10"/>
      <c r="K36" s="10"/>
    </row>
    <row r="37" spans="1:11" ht="15.75">
      <c r="A37" s="1" t="s">
        <v>0</v>
      </c>
      <c r="B37" s="1" t="s">
        <v>19</v>
      </c>
      <c r="C37" s="1" t="s">
        <v>20</v>
      </c>
      <c r="D37" s="1" t="s">
        <v>21</v>
      </c>
      <c r="E37" s="1" t="s">
        <v>22</v>
      </c>
      <c r="F37" s="1" t="s">
        <v>3</v>
      </c>
      <c r="G37" s="1" t="s">
        <v>25</v>
      </c>
      <c r="H37" s="4" t="s">
        <v>26</v>
      </c>
      <c r="I37" s="4" t="s">
        <v>33</v>
      </c>
      <c r="J37" s="4" t="s">
        <v>27</v>
      </c>
      <c r="K37" s="4" t="s">
        <v>28</v>
      </c>
    </row>
    <row r="38" spans="1:11" ht="15.75">
      <c r="A38" s="1">
        <v>1841</v>
      </c>
      <c r="B38" s="1">
        <f>('aantal arrestanten'!N40-G38)</f>
        <v>1</v>
      </c>
      <c r="C38" s="1">
        <f aca="true" t="shared" si="12" ref="C38:E39">SUM(C3,C21)</f>
        <v>3</v>
      </c>
      <c r="D38" s="1">
        <f t="shared" si="12"/>
        <v>0</v>
      </c>
      <c r="E38" s="1">
        <f t="shared" si="12"/>
        <v>0</v>
      </c>
      <c r="F38" s="1">
        <f aca="true" t="shared" si="13" ref="F38:F49">SUM(B38:E38)</f>
        <v>4</v>
      </c>
      <c r="G38" s="1">
        <f aca="true" t="shared" si="14" ref="G38:G49">SUM(C38:E38)</f>
        <v>3</v>
      </c>
      <c r="H38" s="8">
        <f>(B38/F38)</f>
        <v>0.25</v>
      </c>
      <c r="I38" s="8">
        <f>(C38/F38)</f>
        <v>0.75</v>
      </c>
      <c r="J38" s="8">
        <f>(D38/F38)</f>
        <v>0</v>
      </c>
      <c r="K38" s="8">
        <f>(E38/F38)</f>
        <v>0</v>
      </c>
    </row>
    <row r="39" spans="1:11" ht="15.75">
      <c r="A39" s="1">
        <v>1842</v>
      </c>
      <c r="B39" s="1">
        <f>('aantal arrestanten'!N41-G39)</f>
        <v>0</v>
      </c>
      <c r="C39" s="1">
        <f t="shared" si="12"/>
        <v>0</v>
      </c>
      <c r="D39" s="1">
        <f t="shared" si="12"/>
        <v>1</v>
      </c>
      <c r="E39" s="1">
        <f t="shared" si="12"/>
        <v>0</v>
      </c>
      <c r="F39" s="1">
        <f t="shared" si="13"/>
        <v>1</v>
      </c>
      <c r="G39" s="1">
        <f t="shared" si="14"/>
        <v>1</v>
      </c>
      <c r="H39" s="8">
        <f aca="true" t="shared" si="15" ref="H39:H49">(B39/F39)</f>
        <v>0</v>
      </c>
      <c r="I39" s="8">
        <f aca="true" t="shared" si="16" ref="I39:I49">(C39/F39)</f>
        <v>0</v>
      </c>
      <c r="J39" s="8">
        <f aca="true" t="shared" si="17" ref="J39:J49">(D39/F39)</f>
        <v>1</v>
      </c>
      <c r="K39" s="8">
        <f aca="true" t="shared" si="18" ref="K39:K49">(E39/F39)</f>
        <v>0</v>
      </c>
    </row>
    <row r="40" spans="1:11" ht="15.75">
      <c r="A40" s="1">
        <v>1843</v>
      </c>
      <c r="B40" s="1">
        <f>('aantal arrestanten'!N42-G40)</f>
        <v>4</v>
      </c>
      <c r="C40" s="1">
        <f aca="true" t="shared" si="19" ref="C40:C46">SUM(C5,C23)</f>
        <v>4</v>
      </c>
      <c r="D40" s="1">
        <v>2</v>
      </c>
      <c r="E40" s="1">
        <f>SUM(E5,E23)</f>
        <v>0</v>
      </c>
      <c r="F40" s="1">
        <f t="shared" si="13"/>
        <v>10</v>
      </c>
      <c r="G40" s="1">
        <f t="shared" si="14"/>
        <v>6</v>
      </c>
      <c r="H40" s="8">
        <f t="shared" si="15"/>
        <v>0.4</v>
      </c>
      <c r="I40" s="8">
        <f t="shared" si="16"/>
        <v>0.4</v>
      </c>
      <c r="J40" s="8">
        <f t="shared" si="17"/>
        <v>0.2</v>
      </c>
      <c r="K40" s="8">
        <f t="shared" si="18"/>
        <v>0</v>
      </c>
    </row>
    <row r="41" spans="1:11" ht="15.75">
      <c r="A41" s="1">
        <v>1844</v>
      </c>
      <c r="B41" s="1">
        <f>('aantal arrestanten'!N43-G41)</f>
        <v>4</v>
      </c>
      <c r="C41" s="1">
        <f t="shared" si="19"/>
        <v>0</v>
      </c>
      <c r="D41" s="1">
        <f aca="true" t="shared" si="20" ref="D41:D46">SUM(D6,D24)</f>
        <v>0</v>
      </c>
      <c r="E41" s="1">
        <v>1</v>
      </c>
      <c r="F41" s="1">
        <f t="shared" si="13"/>
        <v>5</v>
      </c>
      <c r="G41" s="1">
        <f t="shared" si="14"/>
        <v>1</v>
      </c>
      <c r="H41" s="8">
        <f t="shared" si="15"/>
        <v>0.8</v>
      </c>
      <c r="I41" s="8">
        <f t="shared" si="16"/>
        <v>0</v>
      </c>
      <c r="J41" s="8">
        <f t="shared" si="17"/>
        <v>0</v>
      </c>
      <c r="K41" s="8">
        <f t="shared" si="18"/>
        <v>0.2</v>
      </c>
    </row>
    <row r="42" spans="1:11" ht="15.75">
      <c r="A42" s="1">
        <v>1845</v>
      </c>
      <c r="B42" s="1">
        <f>('aantal arrestanten'!N44-G42)</f>
        <v>2</v>
      </c>
      <c r="C42" s="1">
        <f t="shared" si="19"/>
        <v>0</v>
      </c>
      <c r="D42" s="1">
        <f t="shared" si="20"/>
        <v>0</v>
      </c>
      <c r="E42" s="1">
        <f aca="true" t="shared" si="21" ref="E42:E48">SUM(E7,E25)</f>
        <v>0</v>
      </c>
      <c r="F42" s="1">
        <f t="shared" si="13"/>
        <v>2</v>
      </c>
      <c r="G42" s="1">
        <f t="shared" si="14"/>
        <v>0</v>
      </c>
      <c r="H42" s="8">
        <f t="shared" si="15"/>
        <v>1</v>
      </c>
      <c r="I42" s="8">
        <f t="shared" si="16"/>
        <v>0</v>
      </c>
      <c r="J42" s="8">
        <f t="shared" si="17"/>
        <v>0</v>
      </c>
      <c r="K42" s="8">
        <f t="shared" si="18"/>
        <v>0</v>
      </c>
    </row>
    <row r="43" spans="1:11" ht="15.75">
      <c r="A43" s="1">
        <v>1846</v>
      </c>
      <c r="B43" s="1">
        <f>('aantal arrestanten'!N45-G43)</f>
        <v>2</v>
      </c>
      <c r="C43" s="1">
        <f t="shared" si="19"/>
        <v>9</v>
      </c>
      <c r="D43" s="1">
        <f t="shared" si="20"/>
        <v>0</v>
      </c>
      <c r="E43" s="1">
        <f t="shared" si="21"/>
        <v>0</v>
      </c>
      <c r="F43" s="1">
        <f t="shared" si="13"/>
        <v>11</v>
      </c>
      <c r="G43" s="1">
        <f t="shared" si="14"/>
        <v>9</v>
      </c>
      <c r="H43" s="8">
        <f t="shared" si="15"/>
        <v>0.18181818181818182</v>
      </c>
      <c r="I43" s="8">
        <f t="shared" si="16"/>
        <v>0.8181818181818182</v>
      </c>
      <c r="J43" s="8">
        <f t="shared" si="17"/>
        <v>0</v>
      </c>
      <c r="K43" s="8">
        <f t="shared" si="18"/>
        <v>0</v>
      </c>
    </row>
    <row r="44" spans="1:11" ht="15.75">
      <c r="A44" s="1">
        <v>1847</v>
      </c>
      <c r="B44" s="1">
        <f>('aantal arrestanten'!N46-G44)</f>
        <v>1</v>
      </c>
      <c r="C44" s="1">
        <f t="shared" si="19"/>
        <v>1</v>
      </c>
      <c r="D44" s="1">
        <f t="shared" si="20"/>
        <v>0</v>
      </c>
      <c r="E44" s="1">
        <f t="shared" si="21"/>
        <v>0</v>
      </c>
      <c r="F44" s="1">
        <f t="shared" si="13"/>
        <v>2</v>
      </c>
      <c r="G44" s="1">
        <f t="shared" si="14"/>
        <v>1</v>
      </c>
      <c r="H44" s="8">
        <f t="shared" si="15"/>
        <v>0.5</v>
      </c>
      <c r="I44" s="8">
        <f t="shared" si="16"/>
        <v>0.5</v>
      </c>
      <c r="J44" s="8">
        <f t="shared" si="17"/>
        <v>0</v>
      </c>
      <c r="K44" s="8">
        <f t="shared" si="18"/>
        <v>0</v>
      </c>
    </row>
    <row r="45" spans="1:11" ht="15.75">
      <c r="A45" s="1">
        <v>1848</v>
      </c>
      <c r="B45" s="1">
        <f>('aantal arrestanten'!N47-G45)</f>
        <v>7</v>
      </c>
      <c r="C45" s="1">
        <f t="shared" si="19"/>
        <v>1</v>
      </c>
      <c r="D45" s="1">
        <f t="shared" si="20"/>
        <v>0</v>
      </c>
      <c r="E45" s="1">
        <f t="shared" si="21"/>
        <v>1</v>
      </c>
      <c r="F45" s="1">
        <f t="shared" si="13"/>
        <v>9</v>
      </c>
      <c r="G45" s="1">
        <f t="shared" si="14"/>
        <v>2</v>
      </c>
      <c r="H45" s="8">
        <f t="shared" si="15"/>
        <v>0.7777777777777778</v>
      </c>
      <c r="I45" s="8">
        <f t="shared" si="16"/>
        <v>0.1111111111111111</v>
      </c>
      <c r="J45" s="8">
        <f t="shared" si="17"/>
        <v>0</v>
      </c>
      <c r="K45" s="8">
        <f t="shared" si="18"/>
        <v>0.1111111111111111</v>
      </c>
    </row>
    <row r="46" spans="1:11" ht="15.75">
      <c r="A46" s="1">
        <v>1849</v>
      </c>
      <c r="B46" s="1">
        <f>('aantal arrestanten'!N48-G46)</f>
        <v>5</v>
      </c>
      <c r="C46" s="1">
        <f t="shared" si="19"/>
        <v>0</v>
      </c>
      <c r="D46" s="1">
        <f t="shared" si="20"/>
        <v>0</v>
      </c>
      <c r="E46" s="1">
        <f t="shared" si="21"/>
        <v>0</v>
      </c>
      <c r="F46" s="1">
        <f t="shared" si="13"/>
        <v>5</v>
      </c>
      <c r="G46" s="1">
        <f t="shared" si="14"/>
        <v>0</v>
      </c>
      <c r="H46" s="8">
        <f t="shared" si="15"/>
        <v>1</v>
      </c>
      <c r="I46" s="8">
        <f t="shared" si="16"/>
        <v>0</v>
      </c>
      <c r="J46" s="8">
        <f t="shared" si="17"/>
        <v>0</v>
      </c>
      <c r="K46" s="8">
        <f t="shared" si="18"/>
        <v>0</v>
      </c>
    </row>
    <row r="47" spans="1:11" ht="15.75">
      <c r="A47" s="1">
        <v>1850</v>
      </c>
      <c r="B47" s="1">
        <f>('aantal arrestanten'!N49-G47)</f>
        <v>8</v>
      </c>
      <c r="C47" s="1">
        <f>SUM(C12,C30)</f>
        <v>4</v>
      </c>
      <c r="D47" s="1">
        <f>SUM(D12,D30)</f>
        <v>0</v>
      </c>
      <c r="E47" s="1">
        <f t="shared" si="21"/>
        <v>1</v>
      </c>
      <c r="F47" s="1">
        <f t="shared" si="13"/>
        <v>13</v>
      </c>
      <c r="G47" s="1">
        <f t="shared" si="14"/>
        <v>5</v>
      </c>
      <c r="H47" s="8">
        <f t="shared" si="15"/>
        <v>0.6153846153846154</v>
      </c>
      <c r="I47" s="8">
        <f t="shared" si="16"/>
        <v>0.3076923076923077</v>
      </c>
      <c r="J47" s="8">
        <f t="shared" si="17"/>
        <v>0</v>
      </c>
      <c r="K47" s="8">
        <f t="shared" si="18"/>
        <v>0.07692307692307693</v>
      </c>
    </row>
    <row r="48" spans="1:11" ht="15.75">
      <c r="A48" s="1">
        <v>1851</v>
      </c>
      <c r="B48" s="1">
        <f>('aantal arrestanten'!N50-G48)</f>
        <v>3</v>
      </c>
      <c r="C48" s="1">
        <f>SUM(C13,C31)</f>
        <v>7</v>
      </c>
      <c r="D48" s="1">
        <f>SUM(D13,D31)</f>
        <v>1</v>
      </c>
      <c r="E48" s="1">
        <f t="shared" si="21"/>
        <v>1</v>
      </c>
      <c r="F48" s="1">
        <f t="shared" si="13"/>
        <v>12</v>
      </c>
      <c r="G48" s="1">
        <f t="shared" si="14"/>
        <v>9</v>
      </c>
      <c r="H48" s="8">
        <f t="shared" si="15"/>
        <v>0.25</v>
      </c>
      <c r="I48" s="8">
        <f t="shared" si="16"/>
        <v>0.5833333333333334</v>
      </c>
      <c r="J48" s="8">
        <f t="shared" si="17"/>
        <v>0.08333333333333333</v>
      </c>
      <c r="K48" s="8">
        <f t="shared" si="18"/>
        <v>0.08333333333333333</v>
      </c>
    </row>
    <row r="49" spans="1:11" ht="15.75">
      <c r="A49" s="1" t="s">
        <v>1</v>
      </c>
      <c r="B49" s="1">
        <f>SUM(B38:B48)</f>
        <v>37</v>
      </c>
      <c r="C49" s="1">
        <f>SUM(C38:C48)</f>
        <v>29</v>
      </c>
      <c r="D49" s="1">
        <f>SUM(D38:D48)</f>
        <v>4</v>
      </c>
      <c r="E49" s="1">
        <f>SUM(E38:E48)</f>
        <v>4</v>
      </c>
      <c r="F49" s="1">
        <f t="shared" si="13"/>
        <v>74</v>
      </c>
      <c r="G49" s="1">
        <f t="shared" si="14"/>
        <v>37</v>
      </c>
      <c r="H49" s="18">
        <f t="shared" si="15"/>
        <v>0.5</v>
      </c>
      <c r="I49" s="18">
        <f t="shared" si="16"/>
        <v>0.3918918918918919</v>
      </c>
      <c r="J49" s="18">
        <f t="shared" si="17"/>
        <v>0.05405405405405406</v>
      </c>
      <c r="K49" s="18">
        <f t="shared" si="18"/>
        <v>0.05405405405405406</v>
      </c>
    </row>
    <row r="50" spans="1:7" ht="15.75">
      <c r="A50" s="4" t="s">
        <v>29</v>
      </c>
      <c r="B50" s="6">
        <f>(B49/F49)</f>
        <v>0.5</v>
      </c>
      <c r="C50" s="6">
        <f>(C49/F49)</f>
        <v>0.3918918918918919</v>
      </c>
      <c r="D50" s="6">
        <f>(D49/F49)</f>
        <v>0.05405405405405406</v>
      </c>
      <c r="E50" s="6">
        <f>(E49/F49)</f>
        <v>0.05405405405405406</v>
      </c>
      <c r="G50" s="1"/>
    </row>
    <row r="51" spans="1:6" ht="12.75">
      <c r="A51" s="14"/>
      <c r="B51" s="15"/>
      <c r="C51" s="15"/>
      <c r="D51" s="15"/>
      <c r="E51" s="15"/>
      <c r="F51" s="15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72"/>
  <sheetViews>
    <sheetView workbookViewId="0" topLeftCell="A1">
      <selection activeCell="E20" sqref="E20"/>
    </sheetView>
  </sheetViews>
  <sheetFormatPr defaultColWidth="9.140625" defaultRowHeight="12.75"/>
  <cols>
    <col min="1" max="14" width="12.7109375" style="11" customWidth="1"/>
    <col min="15" max="15" width="43.421875" style="17" customWidth="1"/>
    <col min="16" max="16384" width="12.7109375" style="11" customWidth="1"/>
  </cols>
  <sheetData>
    <row r="1" spans="6:15" s="12" customFormat="1" ht="30">
      <c r="F1" s="12" t="s">
        <v>16</v>
      </c>
      <c r="O1" s="13"/>
    </row>
    <row r="2" spans="1:15" ht="15.75">
      <c r="A2" s="1" t="s">
        <v>0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1" t="s">
        <v>12</v>
      </c>
      <c r="K2" s="1" t="s">
        <v>13</v>
      </c>
      <c r="L2" s="1" t="s">
        <v>14</v>
      </c>
      <c r="M2" s="1" t="s">
        <v>15</v>
      </c>
      <c r="N2" s="1" t="s">
        <v>3</v>
      </c>
      <c r="O2" s="4" t="s">
        <v>32</v>
      </c>
    </row>
    <row r="3" spans="1:16" ht="15.75">
      <c r="A3" s="1">
        <v>1841</v>
      </c>
      <c r="B3" s="1">
        <v>0</v>
      </c>
      <c r="C3" s="1">
        <v>0</v>
      </c>
      <c r="D3" s="1">
        <v>0</v>
      </c>
      <c r="E3" s="1">
        <v>0</v>
      </c>
      <c r="F3" s="1">
        <v>1</v>
      </c>
      <c r="G3" s="1">
        <v>0</v>
      </c>
      <c r="H3" s="1">
        <v>1</v>
      </c>
      <c r="I3" s="1">
        <v>1</v>
      </c>
      <c r="J3" s="1">
        <v>1</v>
      </c>
      <c r="K3" s="1">
        <v>3</v>
      </c>
      <c r="L3" s="1">
        <v>1</v>
      </c>
      <c r="M3" s="1">
        <v>1</v>
      </c>
      <c r="N3" s="1">
        <f>SUM(B3:M3)</f>
        <v>9</v>
      </c>
      <c r="O3" s="7">
        <f>(N3/N59)</f>
        <v>1</v>
      </c>
      <c r="P3" s="15"/>
    </row>
    <row r="4" spans="1:16" ht="15.75">
      <c r="A4" s="1">
        <v>1842</v>
      </c>
      <c r="B4" s="1">
        <v>0</v>
      </c>
      <c r="C4" s="1">
        <v>1</v>
      </c>
      <c r="D4" s="1">
        <v>0</v>
      </c>
      <c r="E4" s="1">
        <v>1</v>
      </c>
      <c r="F4" s="1">
        <v>2</v>
      </c>
      <c r="G4" s="1">
        <v>1</v>
      </c>
      <c r="H4" s="1">
        <v>0</v>
      </c>
      <c r="I4" s="1">
        <v>1</v>
      </c>
      <c r="J4" s="1">
        <v>1</v>
      </c>
      <c r="K4" s="1">
        <v>0</v>
      </c>
      <c r="L4" s="1">
        <v>0</v>
      </c>
      <c r="M4" s="1">
        <v>1</v>
      </c>
      <c r="N4" s="1">
        <f aca="true" t="shared" si="0" ref="N4:N14">SUM(B4:M4)</f>
        <v>8</v>
      </c>
      <c r="O4" s="7">
        <f aca="true" t="shared" si="1" ref="O4:O14">(N4/N60)</f>
        <v>0.5714285714285714</v>
      </c>
      <c r="P4" s="15"/>
    </row>
    <row r="5" spans="1:16" ht="15.75">
      <c r="A5" s="1">
        <v>1843</v>
      </c>
      <c r="B5" s="1">
        <v>1</v>
      </c>
      <c r="C5" s="1">
        <v>0</v>
      </c>
      <c r="D5" s="1">
        <v>2</v>
      </c>
      <c r="E5" s="1">
        <v>2</v>
      </c>
      <c r="F5" s="1">
        <v>0</v>
      </c>
      <c r="G5" s="1">
        <v>0</v>
      </c>
      <c r="H5" s="1">
        <v>0</v>
      </c>
      <c r="I5" s="1">
        <v>0</v>
      </c>
      <c r="J5" s="1">
        <v>3</v>
      </c>
      <c r="K5" s="1">
        <v>1</v>
      </c>
      <c r="L5" s="1">
        <v>1</v>
      </c>
      <c r="M5" s="1">
        <v>0</v>
      </c>
      <c r="N5" s="1">
        <f t="shared" si="0"/>
        <v>10</v>
      </c>
      <c r="O5" s="7">
        <f t="shared" si="1"/>
        <v>0.5882352941176471</v>
      </c>
      <c r="P5" s="15"/>
    </row>
    <row r="6" spans="1:16" ht="15.75">
      <c r="A6" s="1">
        <v>1844</v>
      </c>
      <c r="B6" s="1">
        <v>0</v>
      </c>
      <c r="C6" s="1">
        <v>0</v>
      </c>
      <c r="D6" s="1">
        <v>1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6</v>
      </c>
      <c r="M6" s="1">
        <v>1</v>
      </c>
      <c r="N6" s="1">
        <f t="shared" si="0"/>
        <v>8</v>
      </c>
      <c r="O6" s="7">
        <f t="shared" si="1"/>
        <v>0.7272727272727273</v>
      </c>
      <c r="P6" s="15"/>
    </row>
    <row r="7" spans="1:16" ht="15.75">
      <c r="A7" s="1">
        <v>1845</v>
      </c>
      <c r="B7" s="1">
        <v>0</v>
      </c>
      <c r="C7" s="1">
        <v>0</v>
      </c>
      <c r="D7" s="1">
        <v>1</v>
      </c>
      <c r="E7" s="1">
        <v>0</v>
      </c>
      <c r="F7" s="1">
        <v>0</v>
      </c>
      <c r="G7" s="1">
        <v>2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1</v>
      </c>
      <c r="N7" s="1">
        <f t="shared" si="0"/>
        <v>4</v>
      </c>
      <c r="O7" s="7">
        <f t="shared" si="1"/>
        <v>0.4444444444444444</v>
      </c>
      <c r="P7" s="15"/>
    </row>
    <row r="8" spans="1:16" ht="15.75">
      <c r="A8" s="1">
        <v>1846</v>
      </c>
      <c r="B8" s="1">
        <v>2</v>
      </c>
      <c r="C8" s="1">
        <v>0</v>
      </c>
      <c r="D8" s="1">
        <v>2</v>
      </c>
      <c r="E8" s="1">
        <v>0</v>
      </c>
      <c r="F8" s="1">
        <v>4</v>
      </c>
      <c r="G8" s="1">
        <v>0</v>
      </c>
      <c r="H8" s="1">
        <v>0</v>
      </c>
      <c r="I8" s="1">
        <v>0</v>
      </c>
      <c r="J8" s="1">
        <v>1</v>
      </c>
      <c r="K8" s="1">
        <v>1</v>
      </c>
      <c r="L8" s="1">
        <v>1</v>
      </c>
      <c r="M8" s="1">
        <v>1</v>
      </c>
      <c r="N8" s="1">
        <f t="shared" si="0"/>
        <v>12</v>
      </c>
      <c r="O8" s="7">
        <f t="shared" si="1"/>
        <v>0.5217391304347826</v>
      </c>
      <c r="P8" s="15"/>
    </row>
    <row r="9" spans="1:16" ht="15.75">
      <c r="A9" s="1">
        <v>1847</v>
      </c>
      <c r="B9" s="1">
        <v>1</v>
      </c>
      <c r="C9" s="1">
        <v>0</v>
      </c>
      <c r="D9" s="1">
        <v>0</v>
      </c>
      <c r="E9" s="1">
        <v>1</v>
      </c>
      <c r="F9" s="1">
        <v>1</v>
      </c>
      <c r="G9" s="1">
        <v>3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1</v>
      </c>
      <c r="N9" s="1">
        <f t="shared" si="0"/>
        <v>7</v>
      </c>
      <c r="O9" s="7">
        <f t="shared" si="1"/>
        <v>0.7777777777777778</v>
      </c>
      <c r="P9" s="15"/>
    </row>
    <row r="10" spans="1:16" ht="15.75">
      <c r="A10" s="1">
        <v>1848</v>
      </c>
      <c r="B10" s="1">
        <v>0</v>
      </c>
      <c r="C10" s="1">
        <v>0</v>
      </c>
      <c r="D10" s="1">
        <v>0</v>
      </c>
      <c r="E10" s="1">
        <v>0</v>
      </c>
      <c r="F10" s="1">
        <v>1</v>
      </c>
      <c r="G10" s="1">
        <v>0</v>
      </c>
      <c r="H10" s="1">
        <v>2</v>
      </c>
      <c r="I10" s="1">
        <v>1</v>
      </c>
      <c r="J10" s="1">
        <v>4</v>
      </c>
      <c r="K10" s="1">
        <v>0</v>
      </c>
      <c r="L10" s="1">
        <v>0</v>
      </c>
      <c r="M10" s="1">
        <v>2</v>
      </c>
      <c r="N10" s="1">
        <f t="shared" si="0"/>
        <v>10</v>
      </c>
      <c r="O10" s="7">
        <f t="shared" si="1"/>
        <v>0.5263157894736842</v>
      </c>
      <c r="P10" s="15"/>
    </row>
    <row r="11" spans="1:16" ht="15.75">
      <c r="A11" s="1">
        <v>1849</v>
      </c>
      <c r="B11" s="1">
        <v>0</v>
      </c>
      <c r="C11" s="1">
        <v>2</v>
      </c>
      <c r="D11" s="1">
        <v>0</v>
      </c>
      <c r="E11" s="1">
        <v>0</v>
      </c>
      <c r="F11" s="1">
        <v>2</v>
      </c>
      <c r="G11" s="1">
        <v>0</v>
      </c>
      <c r="H11" s="1">
        <v>0</v>
      </c>
      <c r="I11" s="1">
        <v>1</v>
      </c>
      <c r="J11" s="1">
        <v>2</v>
      </c>
      <c r="K11" s="1">
        <v>1</v>
      </c>
      <c r="L11" s="1">
        <v>1</v>
      </c>
      <c r="M11" s="1">
        <v>1</v>
      </c>
      <c r="N11" s="1">
        <f t="shared" si="0"/>
        <v>10</v>
      </c>
      <c r="O11" s="7">
        <f t="shared" si="1"/>
        <v>0.8333333333333334</v>
      </c>
      <c r="P11" s="15"/>
    </row>
    <row r="12" spans="1:16" ht="15.75">
      <c r="A12" s="1">
        <v>1850</v>
      </c>
      <c r="B12" s="1">
        <v>0</v>
      </c>
      <c r="C12" s="1">
        <v>1</v>
      </c>
      <c r="D12" s="1">
        <v>2</v>
      </c>
      <c r="E12" s="1">
        <v>0</v>
      </c>
      <c r="F12" s="1">
        <v>2</v>
      </c>
      <c r="G12" s="1">
        <v>0</v>
      </c>
      <c r="H12" s="1">
        <v>2</v>
      </c>
      <c r="I12" s="1">
        <v>0</v>
      </c>
      <c r="J12" s="1">
        <v>0</v>
      </c>
      <c r="K12" s="1">
        <v>1</v>
      </c>
      <c r="L12" s="1">
        <v>0</v>
      </c>
      <c r="M12" s="1">
        <v>1</v>
      </c>
      <c r="N12" s="1">
        <f t="shared" si="0"/>
        <v>9</v>
      </c>
      <c r="O12" s="7">
        <f t="shared" si="1"/>
        <v>0.6923076923076923</v>
      </c>
      <c r="P12" s="15"/>
    </row>
    <row r="13" spans="1:16" ht="15.75">
      <c r="A13" s="1">
        <v>1851</v>
      </c>
      <c r="B13" s="1">
        <v>1</v>
      </c>
      <c r="C13" s="1">
        <v>1</v>
      </c>
      <c r="D13" s="1">
        <v>2</v>
      </c>
      <c r="E13" s="1">
        <v>0</v>
      </c>
      <c r="F13" s="1">
        <v>0</v>
      </c>
      <c r="G13" s="1">
        <v>2</v>
      </c>
      <c r="H13" s="1">
        <v>2</v>
      </c>
      <c r="I13" s="1">
        <v>1</v>
      </c>
      <c r="J13" s="1">
        <v>0</v>
      </c>
      <c r="K13" s="1">
        <v>1</v>
      </c>
      <c r="L13" s="1">
        <v>1</v>
      </c>
      <c r="M13" s="1">
        <v>6</v>
      </c>
      <c r="N13" s="1">
        <f t="shared" si="0"/>
        <v>17</v>
      </c>
      <c r="O13" s="7">
        <f t="shared" si="1"/>
        <v>0.85</v>
      </c>
      <c r="P13" s="15"/>
    </row>
    <row r="14" spans="1:16" ht="15.75">
      <c r="A14" s="1" t="s">
        <v>1</v>
      </c>
      <c r="B14" s="1">
        <f>SUM(B3:B13)</f>
        <v>5</v>
      </c>
      <c r="C14" s="1">
        <f aca="true" t="shared" si="2" ref="C14:M14">SUM(C3:C13)</f>
        <v>5</v>
      </c>
      <c r="D14" s="1">
        <f t="shared" si="2"/>
        <v>10</v>
      </c>
      <c r="E14" s="1">
        <f t="shared" si="2"/>
        <v>4</v>
      </c>
      <c r="F14" s="1">
        <f t="shared" si="2"/>
        <v>13</v>
      </c>
      <c r="G14" s="1">
        <f t="shared" si="2"/>
        <v>8</v>
      </c>
      <c r="H14" s="1">
        <f t="shared" si="2"/>
        <v>7</v>
      </c>
      <c r="I14" s="1">
        <f t="shared" si="2"/>
        <v>5</v>
      </c>
      <c r="J14" s="1">
        <f t="shared" si="2"/>
        <v>12</v>
      </c>
      <c r="K14" s="1">
        <f t="shared" si="2"/>
        <v>8</v>
      </c>
      <c r="L14" s="1">
        <f t="shared" si="2"/>
        <v>11</v>
      </c>
      <c r="M14" s="1">
        <f t="shared" si="2"/>
        <v>16</v>
      </c>
      <c r="N14" s="1">
        <f t="shared" si="0"/>
        <v>104</v>
      </c>
      <c r="O14" s="7">
        <f t="shared" si="1"/>
        <v>0.6666666666666666</v>
      </c>
      <c r="P14" s="15"/>
    </row>
    <row r="15" spans="1:13" ht="15.75">
      <c r="A15" s="4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2:14" s="17" customFormat="1" ht="12.75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ht="15.75">
      <c r="D17" s="4"/>
    </row>
    <row r="18" spans="4:15" s="12" customFormat="1" ht="30">
      <c r="D18" s="13"/>
      <c r="F18" s="12" t="s">
        <v>17</v>
      </c>
      <c r="O18" s="13"/>
    </row>
    <row r="20" spans="1:15" ht="15.75">
      <c r="A20" s="1" t="s">
        <v>0</v>
      </c>
      <c r="B20" s="1" t="s">
        <v>4</v>
      </c>
      <c r="C20" s="1" t="s">
        <v>5</v>
      </c>
      <c r="D20" s="1" t="s">
        <v>6</v>
      </c>
      <c r="E20" s="1" t="s">
        <v>7</v>
      </c>
      <c r="F20" s="1" t="s">
        <v>8</v>
      </c>
      <c r="G20" s="1" t="s">
        <v>9</v>
      </c>
      <c r="H20" s="1" t="s">
        <v>10</v>
      </c>
      <c r="I20" s="1" t="s">
        <v>11</v>
      </c>
      <c r="J20" s="1" t="s">
        <v>12</v>
      </c>
      <c r="K20" s="1" t="s">
        <v>13</v>
      </c>
      <c r="L20" s="1" t="s">
        <v>14</v>
      </c>
      <c r="M20" s="1" t="s">
        <v>15</v>
      </c>
      <c r="N20" s="1" t="s">
        <v>3</v>
      </c>
      <c r="O20" s="4" t="s">
        <v>32</v>
      </c>
    </row>
    <row r="21" spans="1:16" ht="15.75">
      <c r="A21" s="1">
        <v>1841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f>SUM(B21:M21)</f>
        <v>0</v>
      </c>
      <c r="O21" s="7">
        <f>(N21/N59)</f>
        <v>0</v>
      </c>
      <c r="P21" s="15"/>
    </row>
    <row r="22" spans="1:16" ht="15.75">
      <c r="A22" s="1">
        <v>1842</v>
      </c>
      <c r="B22" s="1">
        <v>0</v>
      </c>
      <c r="C22" s="1">
        <v>0</v>
      </c>
      <c r="D22" s="1">
        <v>0</v>
      </c>
      <c r="E22" s="1">
        <v>1</v>
      </c>
      <c r="F22" s="1">
        <v>1</v>
      </c>
      <c r="G22" s="1">
        <v>1</v>
      </c>
      <c r="H22" s="1">
        <v>2</v>
      </c>
      <c r="I22" s="1">
        <v>1</v>
      </c>
      <c r="J22" s="1">
        <v>0</v>
      </c>
      <c r="K22" s="1">
        <v>0</v>
      </c>
      <c r="L22" s="1">
        <v>0</v>
      </c>
      <c r="M22" s="1">
        <v>0</v>
      </c>
      <c r="N22" s="1">
        <f aca="true" t="shared" si="3" ref="N22:N32">SUM(B22:M22)</f>
        <v>6</v>
      </c>
      <c r="O22" s="7">
        <f aca="true" t="shared" si="4" ref="O22:O32">(N22/N60)</f>
        <v>0.42857142857142855</v>
      </c>
      <c r="P22" s="15"/>
    </row>
    <row r="23" spans="1:16" ht="15.75">
      <c r="A23" s="1">
        <v>1843</v>
      </c>
      <c r="B23" s="1">
        <v>1</v>
      </c>
      <c r="C23" s="1">
        <v>0</v>
      </c>
      <c r="D23" s="1">
        <v>0</v>
      </c>
      <c r="E23" s="1">
        <v>0</v>
      </c>
      <c r="F23" s="1">
        <v>2</v>
      </c>
      <c r="G23" s="1">
        <v>0</v>
      </c>
      <c r="H23" s="1">
        <v>0</v>
      </c>
      <c r="I23" s="1">
        <v>0</v>
      </c>
      <c r="J23" s="1">
        <v>3</v>
      </c>
      <c r="K23" s="1">
        <v>0</v>
      </c>
      <c r="L23" s="1">
        <v>0</v>
      </c>
      <c r="M23" s="1">
        <v>1</v>
      </c>
      <c r="N23" s="1">
        <f t="shared" si="3"/>
        <v>7</v>
      </c>
      <c r="O23" s="7">
        <f t="shared" si="4"/>
        <v>0.4117647058823529</v>
      </c>
      <c r="P23" s="15"/>
    </row>
    <row r="24" spans="1:16" ht="15.75">
      <c r="A24" s="1">
        <v>1844</v>
      </c>
      <c r="B24" s="1">
        <v>0</v>
      </c>
      <c r="C24" s="1">
        <v>0</v>
      </c>
      <c r="D24" s="1">
        <v>1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2</v>
      </c>
      <c r="M24" s="1">
        <v>0</v>
      </c>
      <c r="N24" s="1">
        <f t="shared" si="3"/>
        <v>3</v>
      </c>
      <c r="O24" s="7">
        <f t="shared" si="4"/>
        <v>0.2727272727272727</v>
      </c>
      <c r="P24" s="15"/>
    </row>
    <row r="25" spans="1:16" ht="15.75">
      <c r="A25" s="1">
        <v>1845</v>
      </c>
      <c r="B25" s="1">
        <v>0</v>
      </c>
      <c r="C25" s="1">
        <v>0</v>
      </c>
      <c r="D25" s="1">
        <v>0</v>
      </c>
      <c r="E25" s="1">
        <v>0</v>
      </c>
      <c r="F25" s="1">
        <v>2</v>
      </c>
      <c r="G25" s="1">
        <v>0</v>
      </c>
      <c r="H25" s="1">
        <v>1</v>
      </c>
      <c r="I25" s="1">
        <v>0</v>
      </c>
      <c r="J25" s="1">
        <v>0</v>
      </c>
      <c r="K25" s="1">
        <v>1</v>
      </c>
      <c r="L25" s="1">
        <v>0</v>
      </c>
      <c r="M25" s="1">
        <v>1</v>
      </c>
      <c r="N25" s="1">
        <f t="shared" si="3"/>
        <v>5</v>
      </c>
      <c r="O25" s="7">
        <f t="shared" si="4"/>
        <v>0.5555555555555556</v>
      </c>
      <c r="P25" s="15"/>
    </row>
    <row r="26" spans="1:16" ht="15.75">
      <c r="A26" s="1">
        <v>1846</v>
      </c>
      <c r="B26" s="1">
        <v>0</v>
      </c>
      <c r="C26" s="1">
        <v>3</v>
      </c>
      <c r="D26" s="1">
        <v>0</v>
      </c>
      <c r="E26" s="1">
        <v>0</v>
      </c>
      <c r="F26" s="1">
        <v>1</v>
      </c>
      <c r="G26" s="1">
        <v>0</v>
      </c>
      <c r="H26" s="1">
        <v>1</v>
      </c>
      <c r="I26" s="1">
        <v>0</v>
      </c>
      <c r="J26" s="1">
        <v>3</v>
      </c>
      <c r="K26" s="1">
        <v>0</v>
      </c>
      <c r="L26" s="1">
        <v>1</v>
      </c>
      <c r="M26" s="1">
        <v>2</v>
      </c>
      <c r="N26" s="1">
        <f t="shared" si="3"/>
        <v>11</v>
      </c>
      <c r="O26" s="7">
        <f t="shared" si="4"/>
        <v>0.4782608695652174</v>
      </c>
      <c r="P26" s="15"/>
    </row>
    <row r="27" spans="1:16" ht="15.75">
      <c r="A27" s="1">
        <v>1847</v>
      </c>
      <c r="B27" s="1">
        <v>1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1</v>
      </c>
      <c r="N27" s="1">
        <f t="shared" si="3"/>
        <v>2</v>
      </c>
      <c r="O27" s="7">
        <f t="shared" si="4"/>
        <v>0.2222222222222222</v>
      </c>
      <c r="P27" s="15"/>
    </row>
    <row r="28" spans="1:16" ht="15.75">
      <c r="A28" s="1">
        <v>1848</v>
      </c>
      <c r="B28" s="1">
        <v>2</v>
      </c>
      <c r="C28" s="1">
        <v>2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1</v>
      </c>
      <c r="J28" s="1">
        <v>1</v>
      </c>
      <c r="K28" s="1">
        <v>0</v>
      </c>
      <c r="L28" s="1">
        <v>1</v>
      </c>
      <c r="M28" s="1">
        <v>2</v>
      </c>
      <c r="N28" s="1">
        <f t="shared" si="3"/>
        <v>9</v>
      </c>
      <c r="O28" s="7">
        <f t="shared" si="4"/>
        <v>0.47368421052631576</v>
      </c>
      <c r="P28" s="15"/>
    </row>
    <row r="29" spans="1:16" ht="15.75">
      <c r="A29" s="1">
        <v>1849</v>
      </c>
      <c r="B29" s="1">
        <v>0</v>
      </c>
      <c r="C29" s="1">
        <v>0</v>
      </c>
      <c r="D29" s="1">
        <v>0</v>
      </c>
      <c r="E29" s="1">
        <v>0</v>
      </c>
      <c r="F29" s="1">
        <v>1</v>
      </c>
      <c r="G29" s="1">
        <v>0</v>
      </c>
      <c r="H29" s="1">
        <v>0</v>
      </c>
      <c r="I29" s="1">
        <v>0</v>
      </c>
      <c r="J29" s="1">
        <v>1</v>
      </c>
      <c r="K29" s="1">
        <v>0</v>
      </c>
      <c r="L29" s="1">
        <v>0</v>
      </c>
      <c r="M29" s="1">
        <v>0</v>
      </c>
      <c r="N29" s="1">
        <f t="shared" si="3"/>
        <v>2</v>
      </c>
      <c r="O29" s="7">
        <f t="shared" si="4"/>
        <v>0.16666666666666666</v>
      </c>
      <c r="P29" s="15"/>
    </row>
    <row r="30" spans="1:16" ht="15.75">
      <c r="A30" s="1">
        <v>1850</v>
      </c>
      <c r="B30" s="1">
        <v>0</v>
      </c>
      <c r="C30" s="1">
        <v>0</v>
      </c>
      <c r="D30" s="1">
        <v>1</v>
      </c>
      <c r="E30" s="1">
        <v>0</v>
      </c>
      <c r="F30" s="1">
        <v>0</v>
      </c>
      <c r="G30" s="1">
        <v>1</v>
      </c>
      <c r="H30" s="1">
        <v>0</v>
      </c>
      <c r="I30" s="1">
        <v>0</v>
      </c>
      <c r="J30" s="1">
        <v>1</v>
      </c>
      <c r="K30" s="1">
        <v>0</v>
      </c>
      <c r="L30" s="1">
        <v>0</v>
      </c>
      <c r="M30" s="1">
        <v>0</v>
      </c>
      <c r="N30" s="1">
        <f t="shared" si="3"/>
        <v>3</v>
      </c>
      <c r="O30" s="7">
        <f t="shared" si="4"/>
        <v>0.23076923076923078</v>
      </c>
      <c r="P30" s="15"/>
    </row>
    <row r="31" spans="1:16" ht="15.75">
      <c r="A31" s="1">
        <v>1851</v>
      </c>
      <c r="B31" s="1">
        <v>0</v>
      </c>
      <c r="C31" s="1">
        <v>1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2</v>
      </c>
      <c r="J31" s="1">
        <v>0</v>
      </c>
      <c r="K31" s="1">
        <v>0</v>
      </c>
      <c r="L31" s="1">
        <v>0</v>
      </c>
      <c r="M31" s="1">
        <v>0</v>
      </c>
      <c r="N31" s="1">
        <f t="shared" si="3"/>
        <v>3</v>
      </c>
      <c r="O31" s="7">
        <f t="shared" si="4"/>
        <v>0.15</v>
      </c>
      <c r="P31" s="15"/>
    </row>
    <row r="32" spans="1:16" ht="15.75">
      <c r="A32" s="1" t="s">
        <v>1</v>
      </c>
      <c r="B32" s="1">
        <f aca="true" t="shared" si="5" ref="B32:M32">SUM(B21:B31)</f>
        <v>4</v>
      </c>
      <c r="C32" s="1">
        <f t="shared" si="5"/>
        <v>6</v>
      </c>
      <c r="D32" s="1">
        <f t="shared" si="5"/>
        <v>2</v>
      </c>
      <c r="E32" s="1">
        <f t="shared" si="5"/>
        <v>1</v>
      </c>
      <c r="F32" s="1">
        <f t="shared" si="5"/>
        <v>7</v>
      </c>
      <c r="G32" s="1">
        <f t="shared" si="5"/>
        <v>2</v>
      </c>
      <c r="H32" s="1">
        <f t="shared" si="5"/>
        <v>4</v>
      </c>
      <c r="I32" s="1">
        <f t="shared" si="5"/>
        <v>4</v>
      </c>
      <c r="J32" s="1">
        <f t="shared" si="5"/>
        <v>9</v>
      </c>
      <c r="K32" s="1">
        <f t="shared" si="5"/>
        <v>1</v>
      </c>
      <c r="L32" s="1">
        <f t="shared" si="5"/>
        <v>4</v>
      </c>
      <c r="M32" s="1">
        <f t="shared" si="5"/>
        <v>7</v>
      </c>
      <c r="N32" s="1">
        <f t="shared" si="3"/>
        <v>51</v>
      </c>
      <c r="O32" s="7">
        <f t="shared" si="4"/>
        <v>0.3269230769230769</v>
      </c>
      <c r="P32" s="15"/>
    </row>
    <row r="33" spans="1:14" ht="15.75">
      <c r="A33" s="4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1"/>
    </row>
    <row r="34" spans="2:14" s="17" customFormat="1" ht="12.75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8" spans="6:15" s="12" customFormat="1" ht="30">
      <c r="F38" s="12" t="s">
        <v>30</v>
      </c>
      <c r="O38" s="13"/>
    </row>
    <row r="39" spans="1:15" ht="15.75">
      <c r="A39" s="1" t="s">
        <v>0</v>
      </c>
      <c r="B39" s="1" t="s">
        <v>4</v>
      </c>
      <c r="C39" s="1" t="s">
        <v>5</v>
      </c>
      <c r="D39" s="1" t="s">
        <v>6</v>
      </c>
      <c r="E39" s="1" t="s">
        <v>7</v>
      </c>
      <c r="F39" s="1" t="s">
        <v>8</v>
      </c>
      <c r="G39" s="1" t="s">
        <v>9</v>
      </c>
      <c r="H39" s="1" t="s">
        <v>10</v>
      </c>
      <c r="I39" s="1" t="s">
        <v>11</v>
      </c>
      <c r="J39" s="1" t="s">
        <v>12</v>
      </c>
      <c r="K39" s="1" t="s">
        <v>13</v>
      </c>
      <c r="L39" s="1" t="s">
        <v>14</v>
      </c>
      <c r="M39" s="1" t="s">
        <v>15</v>
      </c>
      <c r="N39" s="1" t="s">
        <v>3</v>
      </c>
      <c r="O39" s="4" t="s">
        <v>32</v>
      </c>
    </row>
    <row r="40" spans="1:16" ht="15.75">
      <c r="A40" s="1">
        <v>1841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f>SUM(B40:M40)</f>
        <v>0</v>
      </c>
      <c r="O40" s="7">
        <f>(N40/N59)</f>
        <v>0</v>
      </c>
      <c r="P40" s="15"/>
    </row>
    <row r="41" spans="1:15" ht="15.75">
      <c r="A41" s="1">
        <v>1842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f aca="true" t="shared" si="6" ref="N41:N51">SUM(B41:M41)</f>
        <v>0</v>
      </c>
      <c r="O41" s="7">
        <f aca="true" t="shared" si="7" ref="O41:O51">(N41/N60)</f>
        <v>0</v>
      </c>
    </row>
    <row r="42" spans="1:15" ht="15.75">
      <c r="A42" s="1">
        <v>1843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f t="shared" si="6"/>
        <v>0</v>
      </c>
      <c r="O42" s="7">
        <f t="shared" si="7"/>
        <v>0</v>
      </c>
    </row>
    <row r="43" spans="1:15" ht="15.75">
      <c r="A43" s="1">
        <v>1844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f t="shared" si="6"/>
        <v>0</v>
      </c>
      <c r="O43" s="7">
        <f t="shared" si="7"/>
        <v>0</v>
      </c>
    </row>
    <row r="44" spans="1:15" ht="15.75">
      <c r="A44" s="1">
        <v>1845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f t="shared" si="6"/>
        <v>0</v>
      </c>
      <c r="O44" s="7">
        <f t="shared" si="7"/>
        <v>0</v>
      </c>
    </row>
    <row r="45" spans="1:15" ht="15.75">
      <c r="A45" s="1">
        <v>1846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f t="shared" si="6"/>
        <v>0</v>
      </c>
      <c r="O45" s="7">
        <f t="shared" si="7"/>
        <v>0</v>
      </c>
    </row>
    <row r="46" spans="1:15" ht="15.75">
      <c r="A46" s="1">
        <v>1847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f t="shared" si="6"/>
        <v>0</v>
      </c>
      <c r="O46" s="7">
        <f t="shared" si="7"/>
        <v>0</v>
      </c>
    </row>
    <row r="47" spans="1:15" ht="15.75">
      <c r="A47" s="1">
        <v>1848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f t="shared" si="6"/>
        <v>0</v>
      </c>
      <c r="O47" s="7">
        <f t="shared" si="7"/>
        <v>0</v>
      </c>
    </row>
    <row r="48" spans="1:15" ht="15.75">
      <c r="A48" s="1">
        <v>1849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f t="shared" si="6"/>
        <v>0</v>
      </c>
      <c r="O48" s="7">
        <f t="shared" si="7"/>
        <v>0</v>
      </c>
    </row>
    <row r="49" spans="1:15" ht="15.75">
      <c r="A49" s="1">
        <v>1850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1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f t="shared" si="6"/>
        <v>1</v>
      </c>
      <c r="O49" s="7">
        <f t="shared" si="7"/>
        <v>0.07692307692307693</v>
      </c>
    </row>
    <row r="50" spans="1:15" ht="15.75">
      <c r="A50" s="1">
        <v>1851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f t="shared" si="6"/>
        <v>0</v>
      </c>
      <c r="O50" s="7">
        <f t="shared" si="7"/>
        <v>0</v>
      </c>
    </row>
    <row r="51" spans="1:16" ht="15.75">
      <c r="A51" s="1" t="s">
        <v>1</v>
      </c>
      <c r="B51" s="1">
        <f aca="true" t="shared" si="8" ref="B51:M51">SUM(B40:B50)</f>
        <v>0</v>
      </c>
      <c r="C51" s="1">
        <f t="shared" si="8"/>
        <v>0</v>
      </c>
      <c r="D51" s="1">
        <f t="shared" si="8"/>
        <v>0</v>
      </c>
      <c r="E51" s="1">
        <f t="shared" si="8"/>
        <v>0</v>
      </c>
      <c r="F51" s="1">
        <f t="shared" si="8"/>
        <v>0</v>
      </c>
      <c r="G51" s="1">
        <f t="shared" si="8"/>
        <v>1</v>
      </c>
      <c r="H51" s="1">
        <f t="shared" si="8"/>
        <v>0</v>
      </c>
      <c r="I51" s="1">
        <f t="shared" si="8"/>
        <v>0</v>
      </c>
      <c r="J51" s="1">
        <f t="shared" si="8"/>
        <v>0</v>
      </c>
      <c r="K51" s="1">
        <f t="shared" si="8"/>
        <v>0</v>
      </c>
      <c r="L51" s="1">
        <f t="shared" si="8"/>
        <v>0</v>
      </c>
      <c r="M51" s="1">
        <f t="shared" si="8"/>
        <v>0</v>
      </c>
      <c r="N51" s="1">
        <f t="shared" si="6"/>
        <v>1</v>
      </c>
      <c r="O51" s="7">
        <f t="shared" si="7"/>
        <v>0.00641025641025641</v>
      </c>
      <c r="P51" s="15"/>
    </row>
    <row r="52" spans="1:13" ht="15.75">
      <c r="A52" s="4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2:14" s="17" customFormat="1" ht="12.7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7" spans="6:15" s="12" customFormat="1" ht="30">
      <c r="F57" s="12" t="s">
        <v>1</v>
      </c>
      <c r="O57" s="13"/>
    </row>
    <row r="58" spans="1:15" ht="15.75">
      <c r="A58" s="1" t="s">
        <v>0</v>
      </c>
      <c r="B58" s="1" t="s">
        <v>4</v>
      </c>
      <c r="C58" s="1" t="s">
        <v>5</v>
      </c>
      <c r="D58" s="1" t="s">
        <v>6</v>
      </c>
      <c r="E58" s="1" t="s">
        <v>7</v>
      </c>
      <c r="F58" s="1" t="s">
        <v>8</v>
      </c>
      <c r="G58" s="1" t="s">
        <v>9</v>
      </c>
      <c r="H58" s="1" t="s">
        <v>10</v>
      </c>
      <c r="I58" s="1" t="s">
        <v>11</v>
      </c>
      <c r="J58" s="1" t="s">
        <v>12</v>
      </c>
      <c r="K58" s="1" t="s">
        <v>13</v>
      </c>
      <c r="L58" s="1" t="s">
        <v>14</v>
      </c>
      <c r="M58" s="1" t="s">
        <v>15</v>
      </c>
      <c r="N58" s="1" t="s">
        <v>3</v>
      </c>
      <c r="O58" s="4"/>
    </row>
    <row r="59" spans="1:16" ht="15.75">
      <c r="A59" s="1">
        <v>1841</v>
      </c>
      <c r="B59" s="1">
        <f aca="true" t="shared" si="9" ref="B59:M59">SUM(B3,B21,B40)</f>
        <v>0</v>
      </c>
      <c r="C59" s="1">
        <f t="shared" si="9"/>
        <v>0</v>
      </c>
      <c r="D59" s="1">
        <f t="shared" si="9"/>
        <v>0</v>
      </c>
      <c r="E59" s="1">
        <f t="shared" si="9"/>
        <v>0</v>
      </c>
      <c r="F59" s="1">
        <f t="shared" si="9"/>
        <v>1</v>
      </c>
      <c r="G59" s="1">
        <f t="shared" si="9"/>
        <v>0</v>
      </c>
      <c r="H59" s="1">
        <f t="shared" si="9"/>
        <v>1</v>
      </c>
      <c r="I59" s="1">
        <f t="shared" si="9"/>
        <v>1</v>
      </c>
      <c r="J59" s="1">
        <f t="shared" si="9"/>
        <v>1</v>
      </c>
      <c r="K59" s="1">
        <f t="shared" si="9"/>
        <v>3</v>
      </c>
      <c r="L59" s="1">
        <f t="shared" si="9"/>
        <v>1</v>
      </c>
      <c r="M59" s="1">
        <f t="shared" si="9"/>
        <v>1</v>
      </c>
      <c r="N59" s="1">
        <f>SUM(B59:M59)</f>
        <v>9</v>
      </c>
      <c r="O59" s="7"/>
      <c r="P59" s="15"/>
    </row>
    <row r="60" spans="1:16" ht="15.75">
      <c r="A60" s="1">
        <v>1842</v>
      </c>
      <c r="B60" s="1">
        <f aca="true" t="shared" si="10" ref="B60:M60">SUM(B4,B22,B41)</f>
        <v>0</v>
      </c>
      <c r="C60" s="1">
        <f t="shared" si="10"/>
        <v>1</v>
      </c>
      <c r="D60" s="1">
        <f t="shared" si="10"/>
        <v>0</v>
      </c>
      <c r="E60" s="1">
        <f t="shared" si="10"/>
        <v>2</v>
      </c>
      <c r="F60" s="1">
        <f t="shared" si="10"/>
        <v>3</v>
      </c>
      <c r="G60" s="1">
        <f t="shared" si="10"/>
        <v>2</v>
      </c>
      <c r="H60" s="1">
        <f t="shared" si="10"/>
        <v>2</v>
      </c>
      <c r="I60" s="1">
        <f t="shared" si="10"/>
        <v>2</v>
      </c>
      <c r="J60" s="1">
        <f t="shared" si="10"/>
        <v>1</v>
      </c>
      <c r="K60" s="1">
        <f t="shared" si="10"/>
        <v>0</v>
      </c>
      <c r="L60" s="1">
        <f t="shared" si="10"/>
        <v>0</v>
      </c>
      <c r="M60" s="1">
        <f t="shared" si="10"/>
        <v>1</v>
      </c>
      <c r="N60" s="1">
        <f aca="true" t="shared" si="11" ref="N60:N70">SUM(B60:M60)</f>
        <v>14</v>
      </c>
      <c r="O60" s="7"/>
      <c r="P60" s="15"/>
    </row>
    <row r="61" spans="1:16" ht="15.75">
      <c r="A61" s="1">
        <v>1843</v>
      </c>
      <c r="B61" s="1">
        <f aca="true" t="shared" si="12" ref="B61:M61">SUM(B5,B23,B42)</f>
        <v>2</v>
      </c>
      <c r="C61" s="1">
        <f t="shared" si="12"/>
        <v>0</v>
      </c>
      <c r="D61" s="1">
        <f t="shared" si="12"/>
        <v>2</v>
      </c>
      <c r="E61" s="1">
        <f t="shared" si="12"/>
        <v>2</v>
      </c>
      <c r="F61" s="1">
        <f t="shared" si="12"/>
        <v>2</v>
      </c>
      <c r="G61" s="1">
        <f t="shared" si="12"/>
        <v>0</v>
      </c>
      <c r="H61" s="1">
        <f t="shared" si="12"/>
        <v>0</v>
      </c>
      <c r="I61" s="1">
        <f t="shared" si="12"/>
        <v>0</v>
      </c>
      <c r="J61" s="1">
        <f t="shared" si="12"/>
        <v>6</v>
      </c>
      <c r="K61" s="1">
        <f t="shared" si="12"/>
        <v>1</v>
      </c>
      <c r="L61" s="1">
        <f t="shared" si="12"/>
        <v>1</v>
      </c>
      <c r="M61" s="1">
        <f t="shared" si="12"/>
        <v>1</v>
      </c>
      <c r="N61" s="1">
        <f t="shared" si="11"/>
        <v>17</v>
      </c>
      <c r="O61" s="7"/>
      <c r="P61" s="15"/>
    </row>
    <row r="62" spans="1:16" ht="15.75">
      <c r="A62" s="1">
        <v>1844</v>
      </c>
      <c r="B62" s="1">
        <f aca="true" t="shared" si="13" ref="B62:M62">SUM(B6,B24,B43)</f>
        <v>0</v>
      </c>
      <c r="C62" s="1">
        <f t="shared" si="13"/>
        <v>0</v>
      </c>
      <c r="D62" s="1">
        <f t="shared" si="13"/>
        <v>2</v>
      </c>
      <c r="E62" s="1">
        <f t="shared" si="13"/>
        <v>0</v>
      </c>
      <c r="F62" s="1">
        <f t="shared" si="13"/>
        <v>0</v>
      </c>
      <c r="G62" s="1">
        <f t="shared" si="13"/>
        <v>0</v>
      </c>
      <c r="H62" s="1">
        <f t="shared" si="13"/>
        <v>0</v>
      </c>
      <c r="I62" s="1">
        <f t="shared" si="13"/>
        <v>0</v>
      </c>
      <c r="J62" s="1">
        <f t="shared" si="13"/>
        <v>0</v>
      </c>
      <c r="K62" s="1">
        <f t="shared" si="13"/>
        <v>0</v>
      </c>
      <c r="L62" s="1">
        <f t="shared" si="13"/>
        <v>8</v>
      </c>
      <c r="M62" s="1">
        <f t="shared" si="13"/>
        <v>1</v>
      </c>
      <c r="N62" s="1">
        <f t="shared" si="11"/>
        <v>11</v>
      </c>
      <c r="O62" s="7"/>
      <c r="P62" s="15"/>
    </row>
    <row r="63" spans="1:16" ht="15.75">
      <c r="A63" s="1">
        <v>1845</v>
      </c>
      <c r="B63" s="1">
        <f aca="true" t="shared" si="14" ref="B63:M63">SUM(B7,B25,B44)</f>
        <v>0</v>
      </c>
      <c r="C63" s="1">
        <f t="shared" si="14"/>
        <v>0</v>
      </c>
      <c r="D63" s="1">
        <f t="shared" si="14"/>
        <v>1</v>
      </c>
      <c r="E63" s="1">
        <f t="shared" si="14"/>
        <v>0</v>
      </c>
      <c r="F63" s="1">
        <f t="shared" si="14"/>
        <v>2</v>
      </c>
      <c r="G63" s="1">
        <f t="shared" si="14"/>
        <v>2</v>
      </c>
      <c r="H63" s="1">
        <f t="shared" si="14"/>
        <v>1</v>
      </c>
      <c r="I63" s="1">
        <f t="shared" si="14"/>
        <v>0</v>
      </c>
      <c r="J63" s="1">
        <f t="shared" si="14"/>
        <v>0</v>
      </c>
      <c r="K63" s="1">
        <f t="shared" si="14"/>
        <v>1</v>
      </c>
      <c r="L63" s="1">
        <f t="shared" si="14"/>
        <v>0</v>
      </c>
      <c r="M63" s="1">
        <f t="shared" si="14"/>
        <v>2</v>
      </c>
      <c r="N63" s="1">
        <f t="shared" si="11"/>
        <v>9</v>
      </c>
      <c r="O63" s="7"/>
      <c r="P63" s="15"/>
    </row>
    <row r="64" spans="1:16" ht="15.75">
      <c r="A64" s="1">
        <v>1846</v>
      </c>
      <c r="B64" s="1">
        <f aca="true" t="shared" si="15" ref="B64:M64">SUM(B8,B26,B45)</f>
        <v>2</v>
      </c>
      <c r="C64" s="1">
        <f t="shared" si="15"/>
        <v>3</v>
      </c>
      <c r="D64" s="1">
        <f t="shared" si="15"/>
        <v>2</v>
      </c>
      <c r="E64" s="1">
        <f t="shared" si="15"/>
        <v>0</v>
      </c>
      <c r="F64" s="1">
        <f t="shared" si="15"/>
        <v>5</v>
      </c>
      <c r="G64" s="1">
        <f t="shared" si="15"/>
        <v>0</v>
      </c>
      <c r="H64" s="1">
        <f t="shared" si="15"/>
        <v>1</v>
      </c>
      <c r="I64" s="1">
        <f t="shared" si="15"/>
        <v>0</v>
      </c>
      <c r="J64" s="1">
        <f t="shared" si="15"/>
        <v>4</v>
      </c>
      <c r="K64" s="1">
        <f t="shared" si="15"/>
        <v>1</v>
      </c>
      <c r="L64" s="1">
        <f t="shared" si="15"/>
        <v>2</v>
      </c>
      <c r="M64" s="1">
        <f t="shared" si="15"/>
        <v>3</v>
      </c>
      <c r="N64" s="1">
        <f t="shared" si="11"/>
        <v>23</v>
      </c>
      <c r="O64" s="7"/>
      <c r="P64" s="15"/>
    </row>
    <row r="65" spans="1:16" ht="15.75">
      <c r="A65" s="1">
        <v>1847</v>
      </c>
      <c r="B65" s="1">
        <f aca="true" t="shared" si="16" ref="B65:M65">SUM(B9,B27,B46)</f>
        <v>2</v>
      </c>
      <c r="C65" s="1">
        <f t="shared" si="16"/>
        <v>0</v>
      </c>
      <c r="D65" s="1">
        <f t="shared" si="16"/>
        <v>0</v>
      </c>
      <c r="E65" s="1">
        <f t="shared" si="16"/>
        <v>1</v>
      </c>
      <c r="F65" s="1">
        <f t="shared" si="16"/>
        <v>1</v>
      </c>
      <c r="G65" s="1">
        <f t="shared" si="16"/>
        <v>3</v>
      </c>
      <c r="H65" s="1">
        <f t="shared" si="16"/>
        <v>0</v>
      </c>
      <c r="I65" s="1">
        <f t="shared" si="16"/>
        <v>0</v>
      </c>
      <c r="J65" s="1">
        <f t="shared" si="16"/>
        <v>0</v>
      </c>
      <c r="K65" s="1">
        <f t="shared" si="16"/>
        <v>0</v>
      </c>
      <c r="L65" s="1">
        <f t="shared" si="16"/>
        <v>0</v>
      </c>
      <c r="M65" s="1">
        <f t="shared" si="16"/>
        <v>2</v>
      </c>
      <c r="N65" s="1">
        <f t="shared" si="11"/>
        <v>9</v>
      </c>
      <c r="O65" s="7"/>
      <c r="P65" s="15"/>
    </row>
    <row r="66" spans="1:16" ht="15.75">
      <c r="A66" s="1">
        <v>1848</v>
      </c>
      <c r="B66" s="1">
        <f aca="true" t="shared" si="17" ref="B66:M66">SUM(B10,B28,B47)</f>
        <v>2</v>
      </c>
      <c r="C66" s="1">
        <f t="shared" si="17"/>
        <v>2</v>
      </c>
      <c r="D66" s="1">
        <f t="shared" si="17"/>
        <v>0</v>
      </c>
      <c r="E66" s="1">
        <f t="shared" si="17"/>
        <v>0</v>
      </c>
      <c r="F66" s="1">
        <f t="shared" si="17"/>
        <v>1</v>
      </c>
      <c r="G66" s="1">
        <f t="shared" si="17"/>
        <v>0</v>
      </c>
      <c r="H66" s="1">
        <f t="shared" si="17"/>
        <v>2</v>
      </c>
      <c r="I66" s="1">
        <f t="shared" si="17"/>
        <v>2</v>
      </c>
      <c r="J66" s="1">
        <f t="shared" si="17"/>
        <v>5</v>
      </c>
      <c r="K66" s="1">
        <f t="shared" si="17"/>
        <v>0</v>
      </c>
      <c r="L66" s="1">
        <f t="shared" si="17"/>
        <v>1</v>
      </c>
      <c r="M66" s="1">
        <f t="shared" si="17"/>
        <v>4</v>
      </c>
      <c r="N66" s="1">
        <f t="shared" si="11"/>
        <v>19</v>
      </c>
      <c r="O66" s="7"/>
      <c r="P66" s="15"/>
    </row>
    <row r="67" spans="1:16" ht="15.75">
      <c r="A67" s="1">
        <v>1849</v>
      </c>
      <c r="B67" s="1">
        <f aca="true" t="shared" si="18" ref="B67:M67">SUM(B11,B29,B48)</f>
        <v>0</v>
      </c>
      <c r="C67" s="1">
        <f t="shared" si="18"/>
        <v>2</v>
      </c>
      <c r="D67" s="1">
        <f t="shared" si="18"/>
        <v>0</v>
      </c>
      <c r="E67" s="1">
        <f t="shared" si="18"/>
        <v>0</v>
      </c>
      <c r="F67" s="1">
        <f t="shared" si="18"/>
        <v>3</v>
      </c>
      <c r="G67" s="1">
        <f t="shared" si="18"/>
        <v>0</v>
      </c>
      <c r="H67" s="1">
        <f t="shared" si="18"/>
        <v>0</v>
      </c>
      <c r="I67" s="1">
        <f t="shared" si="18"/>
        <v>1</v>
      </c>
      <c r="J67" s="1">
        <f t="shared" si="18"/>
        <v>3</v>
      </c>
      <c r="K67" s="1">
        <f t="shared" si="18"/>
        <v>1</v>
      </c>
      <c r="L67" s="1">
        <f t="shared" si="18"/>
        <v>1</v>
      </c>
      <c r="M67" s="1">
        <f t="shared" si="18"/>
        <v>1</v>
      </c>
      <c r="N67" s="1">
        <f t="shared" si="11"/>
        <v>12</v>
      </c>
      <c r="O67" s="7"/>
      <c r="P67" s="15"/>
    </row>
    <row r="68" spans="1:16" ht="15.75">
      <c r="A68" s="1">
        <v>1850</v>
      </c>
      <c r="B68" s="1">
        <f aca="true" t="shared" si="19" ref="B68:M68">SUM(B12,B30,B49)</f>
        <v>0</v>
      </c>
      <c r="C68" s="1">
        <f t="shared" si="19"/>
        <v>1</v>
      </c>
      <c r="D68" s="1">
        <f t="shared" si="19"/>
        <v>3</v>
      </c>
      <c r="E68" s="1">
        <f t="shared" si="19"/>
        <v>0</v>
      </c>
      <c r="F68" s="1">
        <f t="shared" si="19"/>
        <v>2</v>
      </c>
      <c r="G68" s="1">
        <f t="shared" si="19"/>
        <v>2</v>
      </c>
      <c r="H68" s="1">
        <f t="shared" si="19"/>
        <v>2</v>
      </c>
      <c r="I68" s="1">
        <f t="shared" si="19"/>
        <v>0</v>
      </c>
      <c r="J68" s="1">
        <f t="shared" si="19"/>
        <v>1</v>
      </c>
      <c r="K68" s="1">
        <f t="shared" si="19"/>
        <v>1</v>
      </c>
      <c r="L68" s="1">
        <f t="shared" si="19"/>
        <v>0</v>
      </c>
      <c r="M68" s="1">
        <f t="shared" si="19"/>
        <v>1</v>
      </c>
      <c r="N68" s="1">
        <f t="shared" si="11"/>
        <v>13</v>
      </c>
      <c r="O68" s="7"/>
      <c r="P68" s="15"/>
    </row>
    <row r="69" spans="1:16" ht="15.75">
      <c r="A69" s="1">
        <v>1851</v>
      </c>
      <c r="B69" s="1">
        <f aca="true" t="shared" si="20" ref="B69:M69">SUM(B13,B31,B50)</f>
        <v>1</v>
      </c>
      <c r="C69" s="1">
        <f t="shared" si="20"/>
        <v>2</v>
      </c>
      <c r="D69" s="1">
        <f t="shared" si="20"/>
        <v>2</v>
      </c>
      <c r="E69" s="1">
        <f t="shared" si="20"/>
        <v>0</v>
      </c>
      <c r="F69" s="1">
        <f t="shared" si="20"/>
        <v>0</v>
      </c>
      <c r="G69" s="1">
        <f t="shared" si="20"/>
        <v>2</v>
      </c>
      <c r="H69" s="1">
        <f t="shared" si="20"/>
        <v>2</v>
      </c>
      <c r="I69" s="1">
        <f t="shared" si="20"/>
        <v>3</v>
      </c>
      <c r="J69" s="1">
        <f t="shared" si="20"/>
        <v>0</v>
      </c>
      <c r="K69" s="1">
        <f t="shared" si="20"/>
        <v>1</v>
      </c>
      <c r="L69" s="1">
        <f t="shared" si="20"/>
        <v>1</v>
      </c>
      <c r="M69" s="1">
        <f t="shared" si="20"/>
        <v>6</v>
      </c>
      <c r="N69" s="1">
        <f t="shared" si="11"/>
        <v>20</v>
      </c>
      <c r="O69" s="7"/>
      <c r="P69" s="15"/>
    </row>
    <row r="70" spans="1:16" ht="15.75">
      <c r="A70" s="1" t="s">
        <v>1</v>
      </c>
      <c r="B70" s="1">
        <f aca="true" t="shared" si="21" ref="B70:M70">SUM(B59:B69)</f>
        <v>9</v>
      </c>
      <c r="C70" s="1">
        <f t="shared" si="21"/>
        <v>11</v>
      </c>
      <c r="D70" s="1">
        <f t="shared" si="21"/>
        <v>12</v>
      </c>
      <c r="E70" s="1">
        <f t="shared" si="21"/>
        <v>5</v>
      </c>
      <c r="F70" s="1">
        <f t="shared" si="21"/>
        <v>20</v>
      </c>
      <c r="G70" s="1">
        <f t="shared" si="21"/>
        <v>11</v>
      </c>
      <c r="H70" s="1">
        <f t="shared" si="21"/>
        <v>11</v>
      </c>
      <c r="I70" s="1">
        <f t="shared" si="21"/>
        <v>9</v>
      </c>
      <c r="J70" s="1">
        <f t="shared" si="21"/>
        <v>21</v>
      </c>
      <c r="K70" s="1">
        <f t="shared" si="21"/>
        <v>9</v>
      </c>
      <c r="L70" s="1">
        <f t="shared" si="21"/>
        <v>15</v>
      </c>
      <c r="M70" s="1">
        <f t="shared" si="21"/>
        <v>23</v>
      </c>
      <c r="N70" s="1">
        <f t="shared" si="11"/>
        <v>156</v>
      </c>
      <c r="O70" s="7"/>
      <c r="P70" s="15"/>
    </row>
    <row r="71" spans="1:13" ht="15.75">
      <c r="A71" s="4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2:14" s="14" customFormat="1" ht="12.7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Stijn De Meester</dc:creator>
  <cp:keywords/>
  <dc:description/>
  <cp:lastModifiedBy>De Meester Stijn</cp:lastModifiedBy>
  <cp:lastPrinted>2001-04-17T17:23:06Z</cp:lastPrinted>
  <dcterms:created xsi:type="dcterms:W3CDTF">2001-03-27T13:21:17Z</dcterms:created>
  <dcterms:modified xsi:type="dcterms:W3CDTF">2003-04-20T13:12:26Z</dcterms:modified>
  <cp:category/>
  <cp:version/>
  <cp:contentType/>
  <cp:contentStatus/>
</cp:coreProperties>
</file>